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O:\Marketing\_Fideltronik\WWW\Supplier Portal\"/>
    </mc:Choice>
  </mc:AlternateContent>
  <xr:revisionPtr revIDLastSave="0" documentId="8_{DD1B219E-7FA7-402C-B5D9-4090DDD10DCF}" xr6:coauthVersionLast="47" xr6:coauthVersionMax="47" xr10:uidLastSave="{00000000-0000-0000-0000-000000000000}"/>
  <bookViews>
    <workbookView xWindow="9345" yWindow="-16320" windowWidth="29040" windowHeight="15720" tabRatio="662" xr2:uid="{FD47EAD8-E967-44BB-B85E-46189ED27B61}"/>
  </bookViews>
  <sheets>
    <sheet name="Supplier Data" sheetId="1" r:id="rId1"/>
    <sheet name="Supplier Instructions" sheetId="13" r:id="rId2"/>
    <sheet name="General Req. - Supplier" sheetId="2" r:id="rId3"/>
    <sheet name="General Req. - Component" sheetId="5" r:id="rId4"/>
    <sheet name="Additional Req. - Supplier" sheetId="8" r:id="rId5"/>
    <sheet name="Additional Req. - Component" sheetId="6" r:id="rId6"/>
    <sheet name="User Manual" sheetId="10" r:id="rId7"/>
    <sheet name="Revision Record" sheetId="7" r:id="rId8"/>
    <sheet name="SSR to ISO27001 Conversion" sheetId="11" r:id="rId9"/>
    <sheet name="CSR to ISO27001 Conversion" sheetId="12"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9" i="2" l="1"/>
  <c r="S13" i="2"/>
  <c r="S14" i="2"/>
  <c r="S15" i="2"/>
  <c r="S16" i="2"/>
  <c r="A14" i="5"/>
  <c r="B14" i="5"/>
  <c r="C14" i="5"/>
  <c r="A15" i="5"/>
  <c r="B15" i="5"/>
  <c r="C15" i="5"/>
  <c r="A16" i="5"/>
  <c r="B16" i="5"/>
  <c r="C16" i="5"/>
  <c r="A17" i="5"/>
  <c r="B17" i="5"/>
  <c r="C17" i="5"/>
  <c r="A18" i="5"/>
  <c r="B18" i="5"/>
  <c r="C18" i="5"/>
  <c r="A19" i="5"/>
  <c r="B19" i="5"/>
  <c r="C19" i="5"/>
  <c r="A20" i="5"/>
  <c r="B20" i="5"/>
  <c r="C20" i="5"/>
  <c r="A21" i="5"/>
  <c r="B21" i="5"/>
  <c r="C21" i="5"/>
  <c r="A22" i="5"/>
  <c r="B22" i="5"/>
  <c r="C22" i="5"/>
  <c r="A23" i="5"/>
  <c r="B23" i="5"/>
  <c r="C23" i="5"/>
  <c r="A24" i="5"/>
  <c r="B24" i="5"/>
  <c r="C24" i="5"/>
  <c r="A25" i="5"/>
  <c r="B25" i="5"/>
  <c r="C25" i="5"/>
  <c r="A26" i="5"/>
  <c r="B26" i="5"/>
  <c r="C26" i="5"/>
  <c r="A27" i="5"/>
  <c r="B27" i="5"/>
  <c r="C27" i="5"/>
  <c r="A28" i="5"/>
  <c r="B28" i="5"/>
  <c r="C28" i="5"/>
  <c r="A29" i="5"/>
  <c r="B29" i="5"/>
  <c r="C29" i="5"/>
  <c r="C13" i="5"/>
  <c r="B13" i="5"/>
  <c r="A13" i="5"/>
  <c r="A14" i="2" l="1"/>
  <c r="B14" i="2"/>
  <c r="C14" i="2"/>
  <c r="A15" i="2"/>
  <c r="B15" i="2"/>
  <c r="C15" i="2"/>
  <c r="A16" i="2"/>
  <c r="B16" i="2"/>
  <c r="C16" i="2"/>
  <c r="A17" i="2"/>
  <c r="B17" i="2"/>
  <c r="C17" i="2"/>
  <c r="A18" i="2"/>
  <c r="B18" i="2"/>
  <c r="C18" i="2"/>
  <c r="A19" i="2"/>
  <c r="B19" i="2"/>
  <c r="C19" i="2"/>
  <c r="A20" i="2"/>
  <c r="B20" i="2"/>
  <c r="C20" i="2"/>
  <c r="A21" i="2"/>
  <c r="B21" i="2"/>
  <c r="C21" i="2"/>
  <c r="A22" i="2"/>
  <c r="B22" i="2"/>
  <c r="C22" i="2"/>
  <c r="A23" i="2"/>
  <c r="B23" i="2"/>
  <c r="C23" i="2"/>
  <c r="A24" i="2"/>
  <c r="B24" i="2"/>
  <c r="C24" i="2"/>
  <c r="A25" i="2"/>
  <c r="B25" i="2"/>
  <c r="C25" i="2"/>
  <c r="A26" i="2"/>
  <c r="B26" i="2"/>
  <c r="C26" i="2"/>
  <c r="A27" i="2"/>
  <c r="B27" i="2"/>
  <c r="C27" i="2"/>
  <c r="A28" i="2"/>
  <c r="B28" i="2"/>
  <c r="C28" i="2"/>
  <c r="A29" i="2"/>
  <c r="B29" i="2"/>
  <c r="C29" i="2"/>
  <c r="A30" i="2"/>
  <c r="B30" i="2"/>
  <c r="C30" i="2"/>
  <c r="A31" i="2"/>
  <c r="B31" i="2"/>
  <c r="C31" i="2"/>
  <c r="A32" i="2"/>
  <c r="B32" i="2"/>
  <c r="C32" i="2"/>
  <c r="A33" i="2"/>
  <c r="B33" i="2"/>
  <c r="C33" i="2"/>
  <c r="A34" i="2"/>
  <c r="B34" i="2"/>
  <c r="C34" i="2"/>
  <c r="A35" i="2"/>
  <c r="B35" i="2"/>
  <c r="C35" i="2"/>
  <c r="A36" i="2"/>
  <c r="B36" i="2"/>
  <c r="C36" i="2"/>
  <c r="A37" i="2"/>
  <c r="B37" i="2"/>
  <c r="C37" i="2"/>
  <c r="A38" i="2"/>
  <c r="B38" i="2"/>
  <c r="C38" i="2"/>
  <c r="A39" i="2"/>
  <c r="B39" i="2"/>
  <c r="C39" i="2"/>
  <c r="A40" i="2"/>
  <c r="B40" i="2"/>
  <c r="C40" i="2"/>
  <c r="A41" i="2"/>
  <c r="B41" i="2"/>
  <c r="C41" i="2"/>
  <c r="A42" i="2"/>
  <c r="B42" i="2"/>
  <c r="C42" i="2"/>
  <c r="A43" i="2"/>
  <c r="B43" i="2"/>
  <c r="C43" i="2"/>
  <c r="A44" i="2"/>
  <c r="B44" i="2"/>
  <c r="C44" i="2"/>
  <c r="A45" i="2"/>
  <c r="B45" i="2"/>
  <c r="C45" i="2"/>
  <c r="A46" i="2"/>
  <c r="B46" i="2"/>
  <c r="C46" i="2"/>
  <c r="A47" i="2"/>
  <c r="B47" i="2"/>
  <c r="C47" i="2"/>
  <c r="A48" i="2"/>
  <c r="B48" i="2"/>
  <c r="C48" i="2"/>
  <c r="A49" i="2"/>
  <c r="B49" i="2"/>
  <c r="C49" i="2"/>
  <c r="A50" i="2"/>
  <c r="B50" i="2"/>
  <c r="C50" i="2"/>
  <c r="A51" i="2"/>
  <c r="B51" i="2"/>
  <c r="C51" i="2"/>
  <c r="A52" i="2"/>
  <c r="B52" i="2"/>
  <c r="C52" i="2"/>
  <c r="A53" i="2"/>
  <c r="B53" i="2"/>
  <c r="C53" i="2"/>
  <c r="A54" i="2"/>
  <c r="B54" i="2"/>
  <c r="C54" i="2"/>
  <c r="A55" i="2"/>
  <c r="B55" i="2"/>
  <c r="C55" i="2"/>
  <c r="A56" i="2"/>
  <c r="B56" i="2"/>
  <c r="C56" i="2"/>
  <c r="A57" i="2"/>
  <c r="B57" i="2"/>
  <c r="C57" i="2"/>
  <c r="A58" i="2"/>
  <c r="B58" i="2"/>
  <c r="C58" i="2"/>
  <c r="A59" i="2"/>
  <c r="B59" i="2"/>
  <c r="C59" i="2"/>
  <c r="A60" i="2"/>
  <c r="B60" i="2"/>
  <c r="C60" i="2"/>
  <c r="C13" i="2"/>
  <c r="B13" i="2"/>
  <c r="A13" i="2"/>
  <c r="Z27" i="5"/>
  <c r="S27" i="5"/>
  <c r="Z48" i="2"/>
  <c r="S48" i="2"/>
  <c r="S25" i="5"/>
  <c r="Z25" i="5"/>
  <c r="Z22" i="5"/>
  <c r="S22" i="5"/>
  <c r="X25" i="8"/>
  <c r="Q25" i="8"/>
  <c r="X24" i="8"/>
  <c r="Q24" i="8"/>
  <c r="X23" i="8"/>
  <c r="Q23" i="8"/>
  <c r="X22" i="8"/>
  <c r="Q22" i="8"/>
  <c r="X21" i="8"/>
  <c r="Q21" i="8"/>
  <c r="X20" i="8"/>
  <c r="Q20" i="8"/>
  <c r="X19" i="8"/>
  <c r="Q19" i="8"/>
  <c r="X18" i="8"/>
  <c r="Q18" i="8"/>
  <c r="X17" i="8"/>
  <c r="Q17" i="8"/>
  <c r="X16" i="8"/>
  <c r="Q16" i="8"/>
  <c r="X15" i="8"/>
  <c r="Q15" i="8"/>
  <c r="X14" i="8"/>
  <c r="Q14" i="8"/>
  <c r="X13" i="8"/>
  <c r="Q13" i="8"/>
  <c r="Z44" i="2"/>
  <c r="S44" i="2"/>
  <c r="X25" i="6"/>
  <c r="Q25" i="6"/>
  <c r="X24" i="6"/>
  <c r="Q24" i="6"/>
  <c r="X23" i="6"/>
  <c r="Q23" i="6"/>
  <c r="X22" i="6"/>
  <c r="Q22" i="6"/>
  <c r="X21" i="6"/>
  <c r="Q21" i="6"/>
  <c r="X20" i="6"/>
  <c r="Q20" i="6"/>
  <c r="X19" i="6"/>
  <c r="Q19" i="6"/>
  <c r="X18" i="6"/>
  <c r="Q18" i="6"/>
  <c r="X17" i="6"/>
  <c r="Q17" i="6"/>
  <c r="X16" i="6"/>
  <c r="Q16" i="6"/>
  <c r="X15" i="6"/>
  <c r="Q15" i="6"/>
  <c r="X14" i="6"/>
  <c r="Q14" i="6"/>
  <c r="X13" i="6"/>
  <c r="Q13" i="6"/>
  <c r="Z18" i="5"/>
  <c r="S18" i="5"/>
  <c r="Z17" i="5"/>
  <c r="S17" i="5"/>
  <c r="Z15" i="5"/>
  <c r="S15" i="5"/>
  <c r="Z16" i="5"/>
  <c r="S16" i="5"/>
  <c r="Z41" i="2"/>
  <c r="S41" i="2"/>
  <c r="Z21" i="5"/>
  <c r="S21" i="5"/>
  <c r="Z47" i="2"/>
  <c r="S47" i="2"/>
  <c r="Z50" i="2"/>
  <c r="S50" i="2"/>
  <c r="Z43" i="2"/>
  <c r="S43" i="2"/>
  <c r="Z45" i="2"/>
  <c r="S45" i="2"/>
  <c r="Z53" i="2"/>
  <c r="S53" i="2"/>
  <c r="Z52" i="2"/>
  <c r="S52" i="2"/>
  <c r="Z51" i="2"/>
  <c r="S51" i="2"/>
  <c r="Z42" i="2"/>
  <c r="S42" i="2"/>
  <c r="Z46" i="2"/>
  <c r="S46" i="2"/>
  <c r="Z20" i="5"/>
  <c r="S20" i="5"/>
  <c r="Z29" i="5"/>
  <c r="S29" i="5"/>
  <c r="Z28" i="5"/>
  <c r="S28" i="5"/>
  <c r="Z26" i="5"/>
  <c r="S26" i="5"/>
  <c r="Z19" i="5"/>
  <c r="S19" i="5"/>
  <c r="Z14" i="5"/>
  <c r="S14" i="5"/>
  <c r="Z13" i="5"/>
  <c r="S13" i="5"/>
  <c r="Z39" i="2"/>
  <c r="S39" i="2"/>
  <c r="Z35" i="2"/>
  <c r="S35" i="2"/>
  <c r="Z34" i="2"/>
  <c r="S34" i="2"/>
  <c r="Z33" i="2"/>
  <c r="S33" i="2"/>
  <c r="Z32" i="2"/>
  <c r="S32" i="2"/>
  <c r="Z31" i="2"/>
  <c r="S31" i="2"/>
  <c r="Z29" i="2"/>
  <c r="S29" i="2"/>
  <c r="Z28" i="2"/>
  <c r="S28" i="2"/>
  <c r="Z27" i="2"/>
  <c r="S27" i="2"/>
  <c r="Z26" i="2"/>
  <c r="S26" i="2"/>
  <c r="Z25" i="2"/>
  <c r="S25" i="2"/>
  <c r="Z24" i="2"/>
  <c r="S24" i="2"/>
  <c r="Z59" i="2"/>
  <c r="S59" i="2"/>
  <c r="Z55" i="2"/>
  <c r="S55" i="2"/>
  <c r="Z54" i="2"/>
  <c r="S54" i="2"/>
  <c r="Z36" i="2"/>
  <c r="S36" i="2"/>
  <c r="Z40" i="2"/>
  <c r="S40" i="2"/>
  <c r="Z38" i="2"/>
  <c r="S38" i="2"/>
  <c r="Z19" i="2"/>
  <c r="S19" i="2"/>
  <c r="Z18" i="2"/>
  <c r="S18" i="2"/>
  <c r="Z17" i="2"/>
  <c r="S17" i="2"/>
  <c r="Z23" i="2"/>
  <c r="S23" i="2"/>
  <c r="Z22" i="2"/>
  <c r="S22" i="2"/>
  <c r="Z21" i="2"/>
  <c r="S21" i="2"/>
  <c r="Z20" i="2"/>
  <c r="S20" i="2"/>
  <c r="Z16" i="2"/>
  <c r="Z15" i="2"/>
  <c r="Z14" i="2"/>
  <c r="Z37" i="2"/>
  <c r="S37" i="2"/>
  <c r="Z30" i="2"/>
  <c r="S30" i="2"/>
  <c r="Z57" i="2"/>
  <c r="S57" i="2"/>
  <c r="Z56" i="2"/>
  <c r="S56" i="2"/>
  <c r="Z58" i="2"/>
  <c r="S58" i="2"/>
  <c r="Z13" i="2"/>
  <c r="Z60" i="2"/>
  <c r="S6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tc={C6EBB0C4-28A1-466B-B155-29CF982AF92C}</author>
  </authors>
  <commentList>
    <comment ref="B3" authorId="0" shapeId="0" xr:uid="{C6EBB0C4-28A1-466B-B155-29CF982AF92C}">
      <text>
        <t xml:space="preserve">[Komentarz podzielony na wątki]
Używana wersja programu Excel umożliwia odczytanie tego komentarza podzielonego na wątki, jednak wszelkie wprowadzone w nim zmiany zostaną usunięte po otwarciu pliku w nowszej wersji programu Excel. Dowiedz się więcej: https://go.microsoft.com/fwlink/?linkid=870924
Komentarz:
    Add topic on mandatory cybersecurity assessment. </t>
      </text>
    </comment>
  </commentList>
</comments>
</file>

<file path=xl/sharedStrings.xml><?xml version="1.0" encoding="utf-8"?>
<sst xmlns="http://schemas.openxmlformats.org/spreadsheetml/2006/main" count="998" uniqueCount="552">
  <si>
    <t>SUPPLIER CYBER SECURITY REQUIREMENTS COMPLIANCE MATRIX</t>
  </si>
  <si>
    <t>Woodward Point of Contact:</t>
  </si>
  <si>
    <t>[name, position, contact information]</t>
  </si>
  <si>
    <t>Supplier Name:</t>
  </si>
  <si>
    <t>YES</t>
  </si>
  <si>
    <t>Completed by:</t>
  </si>
  <si>
    <t>NO</t>
  </si>
  <si>
    <t>Completed Date:</t>
  </si>
  <si>
    <t>SUPPLIER CYBER SECURITY GENERAL INFORMATION</t>
  </si>
  <si>
    <t>Implemented Information Security / Cyber Security Management System 
to the extent relevant to the collaboration scope with Woodward 
- compliant / certified for compliance with:</t>
  </si>
  <si>
    <t>ISO/IEC 27001</t>
  </si>
  <si>
    <t>[certification body, date and certificate no.]</t>
  </si>
  <si>
    <t>other</t>
  </si>
  <si>
    <t>[standard identification data]</t>
  </si>
  <si>
    <t xml:space="preserve">Implemented Information Security / Cyber Security Vulnerability and Incident Management System to the extent relevant to the collaboration scope with Woodward </t>
  </si>
  <si>
    <t>[based on what standard?]</t>
  </si>
  <si>
    <t xml:space="preserve">Implemented Business Continuity Management System to the extent relevant to the collaboration scope with Woodward </t>
  </si>
  <si>
    <t>Appointed person in charge of cyber security</t>
  </si>
  <si>
    <t xml:space="preserve">GENERAL REQUIREMENTS FOR SUPPLIER </t>
  </si>
  <si>
    <t>SSR</t>
  </si>
  <si>
    <t>Supplier Security Requirement</t>
  </si>
  <si>
    <t>C</t>
  </si>
  <si>
    <t>Compliant</t>
  </si>
  <si>
    <t xml:space="preserve">Note: Use "C" also if compliance will be achieved at the end of the component manufacturing or delivery process or at Woodward's request. </t>
  </si>
  <si>
    <t>Note: Security requirements refer to the process that is directly related to or may affect the development of components supplied to Woodward.</t>
  </si>
  <si>
    <t>CP</t>
  </si>
  <si>
    <t>Compliant Planned</t>
  </si>
  <si>
    <t>CNP</t>
  </si>
  <si>
    <t>Compliant Not Planned</t>
  </si>
  <si>
    <t>N/A</t>
  </si>
  <si>
    <t>Not Applicable</t>
  </si>
  <si>
    <t>Woodward</t>
  </si>
  <si>
    <t>Supplier</t>
  </si>
  <si>
    <t>Woodward (agree with Supplier)</t>
  </si>
  <si>
    <r>
      <t xml:space="preserve">Requirements
</t>
    </r>
    <r>
      <rPr>
        <sz val="11"/>
        <color theme="1"/>
        <rFont val="Arial"/>
        <family val="2"/>
        <charset val="238"/>
      </rPr>
      <t>(It is not allowed to modify independently)</t>
    </r>
  </si>
  <si>
    <t>Permitted Exceptions</t>
  </si>
  <si>
    <t>Compliance Confirmation</t>
  </si>
  <si>
    <r>
      <t xml:space="preserve">Risk Assessment
</t>
    </r>
    <r>
      <rPr>
        <sz val="11"/>
        <color theme="1"/>
        <rFont val="Arial"/>
        <family val="2"/>
        <charset val="238"/>
      </rPr>
      <t>(only for the answers "CP" and "CNP")</t>
    </r>
  </si>
  <si>
    <t>Risk Mitigation Plan</t>
  </si>
  <si>
    <t>Group</t>
  </si>
  <si>
    <t>#</t>
  </si>
  <si>
    <t>Title</t>
  </si>
  <si>
    <t>Description</t>
  </si>
  <si>
    <t>Status</t>
  </si>
  <si>
    <t>CP Date</t>
  </si>
  <si>
    <t>Justification for CNP &amp; N/A</t>
  </si>
  <si>
    <r>
      <t xml:space="preserve">Evidence
</t>
    </r>
    <r>
      <rPr>
        <sz val="11"/>
        <color theme="1"/>
        <rFont val="Arial"/>
        <family val="2"/>
      </rPr>
      <t>(policies, procedures, other records)</t>
    </r>
  </si>
  <si>
    <t>Risk 
Brief Description</t>
  </si>
  <si>
    <t>Likelihood Value</t>
  </si>
  <si>
    <t>Impact Value</t>
  </si>
  <si>
    <t>Risk Level</t>
  </si>
  <si>
    <t>Risk Mitigation Decision</t>
  </si>
  <si>
    <t>Action</t>
  </si>
  <si>
    <t>Due Date</t>
  </si>
  <si>
    <t>Responsibilities</t>
  </si>
  <si>
    <t>Expected Risk</t>
  </si>
  <si>
    <t>Name</t>
  </si>
  <si>
    <t>Signature</t>
  </si>
  <si>
    <t>Version</t>
  </si>
  <si>
    <t>SSR.1</t>
  </si>
  <si>
    <t>Policy</t>
  </si>
  <si>
    <t>Supplier shall establish an information security policy.
Set of policies, procedures, instructions for information / cyber security shall be defined, approved by management, published and communicated to employees and relevant external parties.</t>
  </si>
  <si>
    <t>SSR.2</t>
  </si>
  <si>
    <t>SSR.3</t>
  </si>
  <si>
    <t>SSR.4</t>
  </si>
  <si>
    <t>Personnel</t>
  </si>
  <si>
    <t>SSR.5</t>
  </si>
  <si>
    <t>Roles and responsibilities</t>
  </si>
  <si>
    <t>Supplier shall define and alocate all information / cyber security responsibilities.</t>
  </si>
  <si>
    <t>SSR.6</t>
  </si>
  <si>
    <t>Supplier shall segregate conflicting duties and areas of responsibility to reduce opportunities for unauthorized or unintentional modification or misuse of the organization’s assets.</t>
  </si>
  <si>
    <t>SSR.7</t>
  </si>
  <si>
    <t>Awareness, education and training</t>
  </si>
  <si>
    <t>Supplier shall receive appropriate cyber security awareness education and training and regular updates for employees and contractors, as relevant for their job function.</t>
  </si>
  <si>
    <t>Risk Management</t>
  </si>
  <si>
    <t>SSR.8</t>
  </si>
  <si>
    <t>SSR.9</t>
  </si>
  <si>
    <t>SSR.10</t>
  </si>
  <si>
    <t>Unacceptable risks notification</t>
  </si>
  <si>
    <t xml:space="preserve">Supplier shall immediately inform Woodward of any identified unacceptable risks that may directly or indirectly affect the supplied component and provide a mitigation plan. </t>
  </si>
  <si>
    <t>Physical Security</t>
  </si>
  <si>
    <t>SSR.11</t>
  </si>
  <si>
    <t>SSR.12</t>
  </si>
  <si>
    <t>SSR.13</t>
  </si>
  <si>
    <t>SSR.14</t>
  </si>
  <si>
    <t>Component physical security</t>
  </si>
  <si>
    <t>Supplier shall implement a mechanism to ensure that components and subcomponents are protected from unauthorized access, including in transportation.</t>
  </si>
  <si>
    <t>SSR.15</t>
  </si>
  <si>
    <t>SSR.16</t>
  </si>
  <si>
    <t>Asset Management</t>
  </si>
  <si>
    <t>SSR.17</t>
  </si>
  <si>
    <t>Inventory of assets</t>
  </si>
  <si>
    <t xml:space="preserve">Supplier shall record all hardware and software assets using for development and production of component. </t>
  </si>
  <si>
    <t>SSR.18</t>
  </si>
  <si>
    <t>Acceptable use of assets</t>
  </si>
  <si>
    <t>SSR.19</t>
  </si>
  <si>
    <t>SSR.20</t>
  </si>
  <si>
    <t>Disposal of media</t>
  </si>
  <si>
    <t>Supplier shall ensure secure disposal of media when no longer required.</t>
  </si>
  <si>
    <t>User Access Management</t>
  </si>
  <si>
    <t>SSR.21</t>
  </si>
  <si>
    <t>User registration 
and de-registration</t>
  </si>
  <si>
    <t>Supplier shall implement formal user registration and de-registration process.</t>
  </si>
  <si>
    <t>SSR.22</t>
  </si>
  <si>
    <t>Management of privileged access rights</t>
  </si>
  <si>
    <t>Supplier shall restict and controll allocation and use of privileged access rights.</t>
  </si>
  <si>
    <t>SSR.23</t>
  </si>
  <si>
    <t>Non-personal account</t>
  </si>
  <si>
    <t>Supplier shall manage all non-personal accounts (accounts that are used by IT systems, not people) such as service accounts or system accounts.</t>
  </si>
  <si>
    <t>SSR.24</t>
  </si>
  <si>
    <t>Review of user access rights</t>
  </si>
  <si>
    <t>Supplier shall review users’ access rights at regular intervals.</t>
  </si>
  <si>
    <t>SSR.25</t>
  </si>
  <si>
    <t>Suspend or remove access rights</t>
  </si>
  <si>
    <t>Supplier shall suspend or remove access accounts as soon as they are no longer needed.</t>
  </si>
  <si>
    <t>SSR.26</t>
  </si>
  <si>
    <t>User authentication</t>
  </si>
  <si>
    <t>Supplier shall provide a secure user log-on system, preferably using a multi-factor model.</t>
  </si>
  <si>
    <t>Network and Operations Security</t>
  </si>
  <si>
    <t>SSR.27</t>
  </si>
  <si>
    <t>Network segmentation</t>
  </si>
  <si>
    <t>Supplier shall separate development, testing, production and office environments into zones and conduits.</t>
  </si>
  <si>
    <t>SSR.28</t>
  </si>
  <si>
    <t>Network monitoring</t>
  </si>
  <si>
    <t>SSR.29</t>
  </si>
  <si>
    <t>Software instalation</t>
  </si>
  <si>
    <t>SSR.30</t>
  </si>
  <si>
    <t xml:space="preserve">Patch Management </t>
  </si>
  <si>
    <t>Supplier shall ensure that all systems are updated according to vendor requirements and patches are tested before they are installed.</t>
  </si>
  <si>
    <t>SSR.31</t>
  </si>
  <si>
    <t>Malware protection</t>
  </si>
  <si>
    <t>SSR.32</t>
  </si>
  <si>
    <t>Vulnerability management</t>
  </si>
  <si>
    <t>Supplier shall monitor the technological vulnerabilities of the equipment, systems and software being used and take the necessary measures to remove them.</t>
  </si>
  <si>
    <t>SSR.33</t>
  </si>
  <si>
    <t>SSR.34</t>
  </si>
  <si>
    <t>Cryptographic controls</t>
  </si>
  <si>
    <t>Supplier shall implement procedures for managing cryptographic tools and keys.</t>
  </si>
  <si>
    <t>SSR.35</t>
  </si>
  <si>
    <t>Event logging</t>
  </si>
  <si>
    <t>Supplier shall ensure the creation, storage and regular review of event logs recording user actions, exceptions, faults and incidents.</t>
  </si>
  <si>
    <t>SSR.36</t>
  </si>
  <si>
    <t>Supplier shall protect logging facilities and log information against tampering and unauthorized access.</t>
  </si>
  <si>
    <t>Development Security</t>
  </si>
  <si>
    <t>SSR.37</t>
  </si>
  <si>
    <t>Secure development policy</t>
  </si>
  <si>
    <t>Supplier shall have a process to make sure secure coding practices and secure development lifecycle practices are applied.</t>
  </si>
  <si>
    <t>SSR.38</t>
  </si>
  <si>
    <t>Secure development environment</t>
  </si>
  <si>
    <t>Supplier shall establish and appropriately protect secure development environments for software development and integration efforts that cover the entire software development lifecycle</t>
  </si>
  <si>
    <t>SSR.39</t>
  </si>
  <si>
    <t>Software legality</t>
  </si>
  <si>
    <t>Supplier shall ensure that components and all software used in their creation are genuine and licensed - includes open-source software.</t>
  </si>
  <si>
    <t>SSR.40</t>
  </si>
  <si>
    <t>Threat modelling</t>
  </si>
  <si>
    <t>Supplier shall establish threat modelling process for developed software.</t>
  </si>
  <si>
    <t>SSR.41</t>
  </si>
  <si>
    <t>Supplier shall establish component cyber security vulnerability management process designed to promptly identify, prevent, investigate, and mitigate any technical vulnerabilities and perform any required recovery actions to remedy the impact.</t>
  </si>
  <si>
    <t>SSR.42</t>
  </si>
  <si>
    <t>Vulnerability notification</t>
  </si>
  <si>
    <t>SSR.43</t>
  </si>
  <si>
    <t>Sub-component testing</t>
  </si>
  <si>
    <t>Supplier shall ensure that third-party components integrated into the component are tested for their security.</t>
  </si>
  <si>
    <t>SSR.44</t>
  </si>
  <si>
    <t>Cryptographic</t>
  </si>
  <si>
    <t>SSR.45</t>
  </si>
  <si>
    <t>Wireless technology</t>
  </si>
  <si>
    <t>Supplier shall use wireless technology that complies with the standard operational and security requirements set forth in applicable wireless standards or specifications (e.g., applicable IEEE standards such as 802.11).</t>
  </si>
  <si>
    <t>SSR.46</t>
  </si>
  <si>
    <t>Security design review</t>
  </si>
  <si>
    <t>SSR.47</t>
  </si>
  <si>
    <t>Static test</t>
  </si>
  <si>
    <t>SSR.48</t>
  </si>
  <si>
    <t>Dynamic test</t>
  </si>
  <si>
    <t>Supplier shall ensure that all created and developed code is stored in a manner that guarantees its security, in particular integrity and accountability.</t>
  </si>
  <si>
    <t>Supplier shall ensure that all code transfer to Woodward (using the public network), is carried out in accordance with best security practices, specifically ensuring confidentiality, integrity and availability.</t>
  </si>
  <si>
    <t>Supply chain</t>
  </si>
  <si>
    <t>Sub-suppliers list</t>
  </si>
  <si>
    <t>Supplier shall have an up-to-date list of all sub-suppliers and make it available upon Woodward's request.</t>
  </si>
  <si>
    <t>Transfer of cyber security requirements to sub-suppliers</t>
  </si>
  <si>
    <t xml:space="preserve">Supplier shall oblige sub-suppliers to comply with these cyber security requirements, to the extent appropriate to their role in the supply chain. </t>
  </si>
  <si>
    <t>Sub-suplliers monitoring</t>
  </si>
  <si>
    <t>Supplier shall regularly monitor, review and audit sub-suppliers' implementation of cyber security requirements.</t>
  </si>
  <si>
    <t>Incident Management</t>
  </si>
  <si>
    <t>Incident response</t>
  </si>
  <si>
    <t>Supplier shall establish cyber security incident response process.</t>
  </si>
  <si>
    <t>Incident notification</t>
  </si>
  <si>
    <t>Business Continuity</t>
  </si>
  <si>
    <t>Backup</t>
  </si>
  <si>
    <t>Cyber security continuity</t>
  </si>
  <si>
    <t>Supplier shall establish processes to ensure the required level of continuity for cyber security during an adverse situation.</t>
  </si>
  <si>
    <t>Evaluation and Improvement</t>
  </si>
  <si>
    <t>Monitoring, measurement, analysis and evaluation</t>
  </si>
  <si>
    <t>Supplier shall evaluate the cyber security performance and the effectiveness of the information security / cyber security management system.</t>
  </si>
  <si>
    <t>External audit</t>
  </si>
  <si>
    <t xml:space="preserve">Supplier agrees to be audited by Woodward or a designated independent auditing organization within 30 days of such request. </t>
  </si>
  <si>
    <t>Nonconformity and corrective action</t>
  </si>
  <si>
    <t xml:space="preserve">Supplier shall implement a system for managing non-conformities with internal and external cyber security requirements, and analyze any occurrence in detail and take the necessary corrective actions. </t>
  </si>
  <si>
    <t>Accepted</t>
  </si>
  <si>
    <t>Modification</t>
  </si>
  <si>
    <t>Monitoring</t>
  </si>
  <si>
    <t>Retention</t>
  </si>
  <si>
    <t xml:space="preserve">GENERAL REQUIREMENTS FOR COMPONENT </t>
  </si>
  <si>
    <t>CSR</t>
  </si>
  <si>
    <t>Component Security Requirement</t>
  </si>
  <si>
    <r>
      <t xml:space="preserve">Brief Description 
</t>
    </r>
    <r>
      <rPr>
        <sz val="11"/>
        <color theme="1"/>
        <rFont val="Arial"/>
        <family val="2"/>
      </rPr>
      <t>(Justification for N/A)</t>
    </r>
  </si>
  <si>
    <t>Component Security</t>
  </si>
  <si>
    <t>CSR.1</t>
  </si>
  <si>
    <t>Least functionality</t>
  </si>
  <si>
    <t>Supplier shall ensure that services or capabilities that are not required for the functionality of the component are disabled by default or require authentication to protect access to that service or capability.</t>
  </si>
  <si>
    <t>CSR.2</t>
  </si>
  <si>
    <t>Least privilege</t>
  </si>
  <si>
    <t>Supplier shall ensure that components are configured with least privilege permissions for all user accounts, file systems, and application-to-application communications.</t>
  </si>
  <si>
    <t>CSR.3</t>
  </si>
  <si>
    <t>Secure authentication</t>
  </si>
  <si>
    <t>Supplier shall ensure that component associated authentication and password change processes implemented with a secure cryptographic method.</t>
  </si>
  <si>
    <t>CSR.4</t>
  </si>
  <si>
    <t>Default account</t>
  </si>
  <si>
    <t>Supplier shall ensure that the component does not allow access to services or capabilities using the default account/password.</t>
  </si>
  <si>
    <t>CSR.5</t>
  </si>
  <si>
    <t>Backdoor account</t>
  </si>
  <si>
    <t>Supplier shall ensure that component does not allow access to service or capability using a “Backdoor” account or password.</t>
  </si>
  <si>
    <t>CSR.6</t>
  </si>
  <si>
    <t>Password change</t>
  </si>
  <si>
    <t>Supplier shall ensure that Woodward will be able to change any passwords supported by the component.</t>
  </si>
  <si>
    <t>CSR.7</t>
  </si>
  <si>
    <t>Supplier shall configure remote access of the component to limit the number of concurrent remote sessions.</t>
  </si>
  <si>
    <t>CSR.8</t>
  </si>
  <si>
    <t>Audit logs retention</t>
  </si>
  <si>
    <t>CSR.9</t>
  </si>
  <si>
    <t>Audit logs transfer</t>
  </si>
  <si>
    <t>CSR.10</t>
  </si>
  <si>
    <t>System clock</t>
  </si>
  <si>
    <t>CSR.11</t>
  </si>
  <si>
    <t>Code Integrity</t>
  </si>
  <si>
    <t>Component Documentation</t>
  </si>
  <si>
    <t>CSR.12</t>
  </si>
  <si>
    <t>Cybersecurity Guidance</t>
  </si>
  <si>
    <t>Supplier shall include cybersecurity guidance in the Product documentation provided to Woodward, i.e. how to configure the component and/or the surrounding environment to best ensure security, which logical or physical ports are required for the product to function, etc. - on request.</t>
  </si>
  <si>
    <t>CSR.13</t>
  </si>
  <si>
    <t>Bill of Materials (BOM)</t>
  </si>
  <si>
    <t>Supplier shall ensure a detailed list of any subcomponents used.</t>
  </si>
  <si>
    <t>CSR.14</t>
  </si>
  <si>
    <t>Software Bill of Materials (SBOM)</t>
  </si>
  <si>
    <t xml:space="preserve">ADDITIONAL REQUIREMENTS FOR COMPONENT </t>
  </si>
  <si>
    <t>CSRA</t>
  </si>
  <si>
    <t>Supplier Security Requirement Additional</t>
  </si>
  <si>
    <t xml:space="preserve">Note: Additional requirements, are those requirements of local law or the customer that are more restricted than those adopted in the general requirements. </t>
  </si>
  <si>
    <t>Requirements</t>
  </si>
  <si>
    <t>SSRA.1</t>
  </si>
  <si>
    <t>Component Security Requirement Additional</t>
  </si>
  <si>
    <t>Component no.</t>
  </si>
  <si>
    <t>CSRA.1</t>
  </si>
  <si>
    <t>Woodward - Requirements</t>
  </si>
  <si>
    <t>Product Cyber Security Engineer (or SME) may specify exceptions to certain requirements, but in a way that does not reduce the overall security risk of the final Woodward product.
For additional requirements coming from the customer, exceptions must be agreed with the customer in advance.
In the case of additional requirements from national or regional legislators or regulators, there are no exceptions.</t>
  </si>
  <si>
    <t>Supplier - Compliance Confirmation</t>
  </si>
  <si>
    <t>Use the drop-down selection list.</t>
  </si>
  <si>
    <t>If you plan for compliance, indicate the expected date of implementation of the requirement (security) - this does not have to be the date of full maturity in the area.</t>
  </si>
  <si>
    <t>Woodward - Risk Assessment</t>
  </si>
  <si>
    <t>Indicate the possible negative effect of non-compliance on the security / safety for the final Woodward product.</t>
  </si>
  <si>
    <t>Use the drop-down selection list (see below).</t>
  </si>
  <si>
    <t>Automatic calculation (sewn-in formula).</t>
  </si>
  <si>
    <t>Woodward (agree with Supplier) - Risk Mitigation Plan</t>
  </si>
  <si>
    <t>Activities</t>
  </si>
  <si>
    <t xml:space="preserve">Indicate the task to be performed (necessary to achieve compliance) or the address of another document where the details of such a task are specified. </t>
  </si>
  <si>
    <t xml:space="preserve">It is best to point out the responsibility on both sides. </t>
  </si>
  <si>
    <t>1 (low)</t>
  </si>
  <si>
    <t>Risks have not materialized in the past.</t>
  </si>
  <si>
    <t>2 (medium)</t>
  </si>
  <si>
    <t>Risk materialized in the past – at least once in the last 18 months.
Current controls allow detection of the vulnerability, but do not guarantee protection against its exploitation.</t>
  </si>
  <si>
    <t>3 (high)</t>
  </si>
  <si>
    <t>Risk materialized in the past – at least once in the last 6 months.
Current controls do not guarantee that it will not happen again.</t>
  </si>
  <si>
    <t>No or negligible impact on final Woodward product functionality.</t>
  </si>
  <si>
    <t>Direct impact on additional (not core) final Woodward product functionality.
Failure of a component does not mean simultaneous breakdown of the final Woodward product.</t>
  </si>
  <si>
    <t>Direct and critical impact on the core functions of the final Woodward product.
Failure of a component means breakdown of the final Woodward product.</t>
  </si>
  <si>
    <t>Impact Level</t>
  </si>
  <si>
    <t>Likelihood Level</t>
  </si>
  <si>
    <t>9 (critical)</t>
  </si>
  <si>
    <t>Risk at  this level is "UNACCEPTABLE" and mitigating actions must be taken immediately and executed prior to cooperation or up to 14 days after the risk is detected.</t>
  </si>
  <si>
    <t>4-6 (high)</t>
  </si>
  <si>
    <t>For risk at this level, indicate the risk treatment options:
- "Modification": mitigate / reduce the potential likelihood or impact,
- "Monitoring": in particular allowed for "Compliance Planned [CP]" to monitor the implementation process of the requirement.</t>
  </si>
  <si>
    <t>3 (medium)</t>
  </si>
  <si>
    <t>Risk at this level is taken to "Monitoring".</t>
  </si>
  <si>
    <t>1-2 (low)</t>
  </si>
  <si>
    <t>Risk at this level is taken to "Retention" – acceptance of the risk materialization.</t>
  </si>
  <si>
    <t>in accordance with the supplier's standard compliance monitoring process or</t>
  </si>
  <si>
    <t>Additional</t>
  </si>
  <si>
    <t>Rev. No.</t>
  </si>
  <si>
    <t>Date</t>
  </si>
  <si>
    <t>Document Owner</t>
  </si>
  <si>
    <t>Approval</t>
  </si>
  <si>
    <t>Lukasz Kister</t>
  </si>
  <si>
    <t>Clayton Rehbein</t>
  </si>
  <si>
    <t>Christopher Sundberg</t>
  </si>
  <si>
    <t>John Stencel</t>
  </si>
  <si>
    <t>Michelle Nason</t>
  </si>
  <si>
    <t>Initial BDDS release.</t>
  </si>
  <si>
    <t>Added purpose statement and increased review period within doc properties; added 'GSC SUPPLIER' to document title and headers on each tab.</t>
  </si>
  <si>
    <t>Reviewed and no changes made.</t>
  </si>
  <si>
    <t>29-Jun-2022</t>
  </si>
  <si>
    <t>29-Jul-2020</t>
  </si>
  <si>
    <t>24-Jul-2020</t>
  </si>
  <si>
    <t>11-Dec-2018</t>
  </si>
  <si>
    <t>9-Oct-2018</t>
  </si>
  <si>
    <t>Nicole Raak</t>
  </si>
  <si>
    <t>No changes made. 
Transferring author to Lukasz Kister for future changes.</t>
  </si>
  <si>
    <t>An error was made in the revision history on Rev 3 the Revision Level was entered as 2, instead of 3. This error has been corrected. Revison 4, no other changes made.</t>
  </si>
  <si>
    <t xml:space="preserve">Completely redesigned requirements model.
Combined requirements matrix, supplier compliance statement with risk assessment and mitigation action planning. </t>
  </si>
  <si>
    <t xml:space="preserve">Supplier shall ensure a detailed list of all installed software and firmware, as required by US law 
(e.g. https://www.ntia.doc.gov/files/ntia/publications/sbom_minimum_elements_report.pdf) </t>
  </si>
  <si>
    <t>Process Trigger</t>
  </si>
  <si>
    <t>When mitigating activities are planned.</t>
  </si>
  <si>
    <t>Risk Assessment</t>
  </si>
  <si>
    <t>Maintain and update general requirements list</t>
  </si>
  <si>
    <t>Determination of permitted exceptions</t>
  </si>
  <si>
    <t>Segregation of duties</t>
  </si>
  <si>
    <t>Supplier shall implement intrusion detection and/or prevention system (IDS/IPS) monitoring continously.</t>
  </si>
  <si>
    <t>Supplier shall control the installation of software in the development, testing, production, and office network.</t>
  </si>
  <si>
    <t>Supplier shall notify Woodward of any vulnerabilities found in the component under development, no later than 48 hours after their discovery.</t>
  </si>
  <si>
    <t>Supplier shall notify Woodward of any incidents that may affect the security of delivered components, no later than 48 hours after their discovery.</t>
  </si>
  <si>
    <t>Supplier shall incorporate security design review to verify required security features and functionality.</t>
  </si>
  <si>
    <t>Supplier shall ensure that component has ability to store audit logs for at least 180 days.</t>
  </si>
  <si>
    <t>Supplier shall ensure that component has ability to transfer audit logs to external systems like Syslog servers.</t>
  </si>
  <si>
    <t>Supplier shall ensure that component uses internal system clocks to generate time stamps for audit records.</t>
  </si>
  <si>
    <t>Supplier shall ensure that component does not contain any restrictive devices such as any key, node lock, time-out, time bomb, or other function, whether implemented by electronic, mechanical, or other means, which may restrict or otherwise impair the operation or use of the components.</t>
  </si>
  <si>
    <t>CSR.15</t>
  </si>
  <si>
    <t>Anti-Counterfeit</t>
  </si>
  <si>
    <t>The Supplier shall ensure that it uses only original and verified electrical and electronic components and has the ability to provide Certificates of Conformity (C of C) / Originality (C of O) for each of them.</t>
  </si>
  <si>
    <t xml:space="preserve">SUPPLIER CYBER SECURITY COMPLIANCE MATRIX </t>
  </si>
  <si>
    <t>USER MANUAL</t>
  </si>
  <si>
    <t>REVISION RECORD</t>
  </si>
  <si>
    <t>4-OF-05099</t>
  </si>
  <si>
    <t>PM</t>
  </si>
  <si>
    <t>PLM</t>
  </si>
  <si>
    <t>R</t>
  </si>
  <si>
    <t>SQE</t>
  </si>
  <si>
    <t>Sourcing PM</t>
  </si>
  <si>
    <t>I</t>
  </si>
  <si>
    <t>A</t>
  </si>
  <si>
    <t>Develop additional requirements (specific for project)</t>
  </si>
  <si>
    <t>Non-compliance management (vulnerabilities, incidents)</t>
  </si>
  <si>
    <t>Periodic compliance review
(see below)</t>
  </si>
  <si>
    <t xml:space="preserve">ED-202A, 203A, / DO-326A, 356A (Aerospace) </t>
  </si>
  <si>
    <t>Recommended Supplier Cyber Security Compliance Review</t>
  </si>
  <si>
    <t>Semi-Annual</t>
  </si>
  <si>
    <t>Project Cyber Security Requirements Change Management</t>
  </si>
  <si>
    <t xml:space="preserve">The decision of the Product Line Manager that the designed / developed product is to be delivered in accordance with Secure Development Life Cycle (3-QCI-04074) requirements. </t>
  </si>
  <si>
    <t>30-Jun-2023</t>
  </si>
  <si>
    <t>Transferring matrix to the supplier and collecting completed one 
- NPI Phase</t>
  </si>
  <si>
    <t>Transferring matrix to the supplier and collecting completed one
- Production Phase</t>
  </si>
  <si>
    <t>General Process Change Management</t>
  </si>
  <si>
    <r>
      <t xml:space="preserve">R / A </t>
    </r>
    <r>
      <rPr>
        <vertAlign val="superscript"/>
        <sz val="11"/>
        <color theme="1"/>
        <rFont val="Arial"/>
        <family val="2"/>
        <charset val="238"/>
      </rPr>
      <t>3</t>
    </r>
  </si>
  <si>
    <r>
      <t xml:space="preserve">Segment PCSE 
(CS SME) </t>
    </r>
    <r>
      <rPr>
        <vertAlign val="superscript"/>
        <sz val="11"/>
        <color theme="1"/>
        <rFont val="Arial"/>
        <family val="2"/>
        <charset val="238"/>
      </rPr>
      <t>1</t>
    </r>
  </si>
  <si>
    <r>
      <t xml:space="preserve">PE </t>
    </r>
    <r>
      <rPr>
        <vertAlign val="superscript"/>
        <sz val="11"/>
        <color theme="1"/>
        <rFont val="Arial"/>
        <family val="2"/>
        <charset val="238"/>
      </rPr>
      <t>2</t>
    </r>
  </si>
  <si>
    <t>Role</t>
  </si>
  <si>
    <t>Accountable - The person with decision authority (one only) that makes sure the task is complete.</t>
  </si>
  <si>
    <t>Responsible - The person responsible for delivering the activity (one only).</t>
  </si>
  <si>
    <t>Consult - Stakeholders who should be included in or help guide the decision or work activity (may be multiples).</t>
  </si>
  <si>
    <t>Inform - Stakeholders whop needs to know of decision or action (may be multiples).</t>
  </si>
  <si>
    <r>
      <rPr>
        <vertAlign val="superscript"/>
        <sz val="9"/>
        <color theme="1"/>
        <rFont val="Arial"/>
        <family val="2"/>
        <charset val="238"/>
      </rPr>
      <t>1</t>
    </r>
    <r>
      <rPr>
        <sz val="9"/>
        <color theme="1"/>
        <rFont val="Arial"/>
        <family val="2"/>
        <charset val="238"/>
      </rPr>
      <t xml:space="preserve"> If no Product Cyber Security Engineer (PCSE) has been designated for a Segment or Business Group, then these tasks should be assigned to the Cyber Security Subject Matter Expert (CS SME) on the project.
</t>
    </r>
    <r>
      <rPr>
        <vertAlign val="superscript"/>
        <sz val="9"/>
        <color theme="1"/>
        <rFont val="Arial"/>
        <family val="2"/>
        <charset val="238"/>
      </rPr>
      <t>2</t>
    </r>
    <r>
      <rPr>
        <sz val="9"/>
        <color theme="1"/>
        <rFont val="Arial"/>
        <family val="2"/>
        <charset val="238"/>
      </rPr>
      <t xml:space="preserve"> Product Engineer (PE) refers to a key person or team with the necessary knowledge of the overall platform / product.
</t>
    </r>
    <r>
      <rPr>
        <vertAlign val="superscript"/>
        <sz val="9"/>
        <color theme="1"/>
        <rFont val="Arial"/>
        <family val="2"/>
        <charset val="238"/>
      </rPr>
      <t>3</t>
    </r>
    <r>
      <rPr>
        <sz val="9"/>
        <color theme="1"/>
        <rFont val="Arial"/>
        <family val="2"/>
        <charset val="238"/>
      </rPr>
      <t xml:space="preserve"> The Product Cyber Security Engineer / Expert is responsible for the execution of this task, and confirmation of the completeness of execution is the responsibility of the Director overseeing the Global Product Cyber Security Team. .</t>
    </r>
  </si>
  <si>
    <t>8-Sept-2023</t>
  </si>
  <si>
    <t>Clarification of the RACI Matrix in the User Manual.</t>
  </si>
  <si>
    <t>Protection of logs</t>
  </si>
  <si>
    <t>Secure code storage</t>
  </si>
  <si>
    <t>Secure code transfer</t>
  </si>
  <si>
    <r>
      <t xml:space="preserve">Evidence
</t>
    </r>
    <r>
      <rPr>
        <sz val="11"/>
        <color theme="1"/>
        <rFont val="Arial"/>
        <family val="2"/>
      </rPr>
      <t>(procedures, test reports, other records)</t>
    </r>
  </si>
  <si>
    <t>Risk management</t>
  </si>
  <si>
    <t>Supplier shall perform information / cyber security risk assessments at planned intervals or when significant changes are proposed or occur.
Supplier shall establish and implement plan to mitigate unacceptable risk.</t>
  </si>
  <si>
    <t>Perimeter and entry protection</t>
  </si>
  <si>
    <t>Supplier shall define and use security perimeters to protect the areas where it carries out the development and production processes of components for Woodward.
Supplier shall provide appropriate entry controls to ensure that only authorized personnel are allowed access.</t>
  </si>
  <si>
    <t>Supplier shall implement rules for the acceptable use of all hardware and software assets used for development and production of component.
Supplier shall ensure that all removable media used are owned or supervised by him.</t>
  </si>
  <si>
    <t>Supplier shall implement detection, prevention and recovery controls to protect against malware, combined with appropriate user awareness.
Supplier shall ensure that all system disks and media should be scanned for malware before use.</t>
  </si>
  <si>
    <t>Supplier shall perform static security test (SAST) for all software and firmware components.</t>
  </si>
  <si>
    <t>Supplier shall perform a dynamic security test (DAST) on all external interfaces.</t>
  </si>
  <si>
    <t>Supplier shall implement a backup mechanism for the information and systems necessary for the secure delivery of the component.
Supplier shall test backups regularly.</t>
  </si>
  <si>
    <t>Supplier shall only use cryptographic technology that meet or exceed the most current version of the National Institute of Standards and Technology (NIST) Special Publication 800-131A, and provide an automated remote key-establishment (update) method that protects the confidentiality and integrity of the cryptographic keys.</t>
  </si>
  <si>
    <t>CSR.16</t>
  </si>
  <si>
    <t>CSR.17</t>
  </si>
  <si>
    <t xml:space="preserve">Removal of TISAX compliance as unrelated to the cyber security assessment of a component or its manufacturing and delivery process. 
Simplify requirements by combining similar.
Move cryptography and wireless technology requirements from Supplier to Component requirements. </t>
  </si>
  <si>
    <t xml:space="preserve">NOTE: </t>
  </si>
  <si>
    <t>ISA/IEC 62443-2-1 or -4-1 (Industrial)</t>
  </si>
  <si>
    <t>NIST SP 800-53 / 171</t>
  </si>
  <si>
    <t>ISO/SAE 21434 (Automotive/Engine)</t>
  </si>
  <si>
    <t>1-Jul-2024</t>
  </si>
  <si>
    <t>Jim Baldwin</t>
  </si>
  <si>
    <t>Ben Sunset</t>
  </si>
  <si>
    <t>No Changes made.
Transferring author to Ben Sunset for future changes</t>
  </si>
  <si>
    <t>ID</t>
  </si>
  <si>
    <t>Topic</t>
  </si>
  <si>
    <t>Reference / Notes</t>
  </si>
  <si>
    <t>A.5 – Information security policies</t>
  </si>
  <si>
    <t>Records</t>
  </si>
  <si>
    <t>A.7.5 – Documented information</t>
  </si>
  <si>
    <t>Protection of records</t>
  </si>
  <si>
    <t>A.7.5 – Protection of documented information</t>
  </si>
  <si>
    <t>Documentation review</t>
  </si>
  <si>
    <t>A.5.1, A.7.5 – Review and update</t>
  </si>
  <si>
    <t>A.6.1 – Assignment of responsibilities</t>
  </si>
  <si>
    <t>A.6.1.2 – Separation of duties</t>
  </si>
  <si>
    <t>A.6.3 – Awareness and training</t>
  </si>
  <si>
    <t>Risk assessment</t>
  </si>
  <si>
    <t>Clause 6 – Risk assessment process</t>
  </si>
  <si>
    <t>Risk mitigation</t>
  </si>
  <si>
    <t>Clause 6 – Risk treatment</t>
  </si>
  <si>
    <t>Can be implemented within ISMS</t>
  </si>
  <si>
    <t>Physical security perimeter</t>
  </si>
  <si>
    <t>A.7.1 – Secure areas</t>
  </si>
  <si>
    <t>Physical entry controls</t>
  </si>
  <si>
    <t>A.7.2 – Physical access control</t>
  </si>
  <si>
    <t>A.7.3 – Equipment security</t>
  </si>
  <si>
    <t>Mobile devices</t>
  </si>
  <si>
    <t>A.6.2 – Mobile device and teleworking policy</t>
  </si>
  <si>
    <t>Home office</t>
  </si>
  <si>
    <t>A.6.2 – Teleworking controls</t>
  </si>
  <si>
    <t>A.5.9 – Asset inventory</t>
  </si>
  <si>
    <t>A.5.10 – Acceptable use policy</t>
  </si>
  <si>
    <t>Removable media</t>
  </si>
  <si>
    <t>A.8.10 – Use of removable media</t>
  </si>
  <si>
    <t>A.8.11 – Media disposal</t>
  </si>
  <si>
    <t>User registration and de-registration</t>
  </si>
  <si>
    <t>A.8.2 – Identity management</t>
  </si>
  <si>
    <t>A.8.3 – Privileged access management</t>
  </si>
  <si>
    <t>A.8.2.3 – Account management</t>
  </si>
  <si>
    <t>A.8.2.4 – Access review</t>
  </si>
  <si>
    <t>A.8.2.5 – Access revocation</t>
  </si>
  <si>
    <t>A.8.4 – Authentication</t>
  </si>
  <si>
    <t>A.8.20 – Network segregation</t>
  </si>
  <si>
    <t>A.8.16 – Network monitoring</t>
  </si>
  <si>
    <t>Software installation</t>
  </si>
  <si>
    <t>A.8.9 – Software installation controls</t>
  </si>
  <si>
    <t>Patch Management</t>
  </si>
  <si>
    <t>A.8.8 – Vulnerability management</t>
  </si>
  <si>
    <t>A.8.7 – Protection against malware</t>
  </si>
  <si>
    <t>Media scanning</t>
  </si>
  <si>
    <t>May be part of malware protection</t>
  </si>
  <si>
    <t>A.10 – Cryptographic controls</t>
  </si>
  <si>
    <t>Information transfer</t>
  </si>
  <si>
    <t>A.13 – Secure information transfer</t>
  </si>
  <si>
    <t>A.8.15 – Logging and monitoring</t>
  </si>
  <si>
    <t>Protection of log information</t>
  </si>
  <si>
    <t>A.8.15.3 – Log protection</t>
  </si>
  <si>
    <t>A.14.2 – Secure development</t>
  </si>
  <si>
    <t>A.14.2.6 – Development environment</t>
  </si>
  <si>
    <t>A.8.9 – Legal software use</t>
  </si>
  <si>
    <t>Can be part of risk analysis</t>
  </si>
  <si>
    <t>A.8.8.4 – Reporting vulnerabilities</t>
  </si>
  <si>
    <t>A.14.2.9 – Component testing</t>
  </si>
  <si>
    <t>A.8.21 – Wireless security</t>
  </si>
  <si>
    <t>A.14.2.5 – Design review</t>
  </si>
  <si>
    <t>A.14.2.8 – Security testing</t>
  </si>
  <si>
    <t>SSR.49</t>
  </si>
  <si>
    <t>Secure storage</t>
  </si>
  <si>
    <t>A.8.11 – Secure storage and disposal</t>
  </si>
  <si>
    <t>SSR.50</t>
  </si>
  <si>
    <t>Secure transfer</t>
  </si>
  <si>
    <t>A.13.2 – Secure transfer of information</t>
  </si>
  <si>
    <t>SSR.51</t>
  </si>
  <si>
    <t>A.5.19 – Supplier relationships</t>
  </si>
  <si>
    <t>SSR.52</t>
  </si>
  <si>
    <t>A.5.20 – Supplier agreements</t>
  </si>
  <si>
    <t>SSR.53</t>
  </si>
  <si>
    <t>Sub-suppliers monitoring</t>
  </si>
  <si>
    <t>A.5.21 – Supplier monitoring</t>
  </si>
  <si>
    <t>SSR.54</t>
  </si>
  <si>
    <t>A.5.24 – Incident management</t>
  </si>
  <si>
    <t>SSR.55</t>
  </si>
  <si>
    <t>A.5.25 – Incident reporting</t>
  </si>
  <si>
    <t>SSR.56</t>
  </si>
  <si>
    <t>A.8.13 – Backup procedures</t>
  </si>
  <si>
    <t>SSR.57</t>
  </si>
  <si>
    <t>Backup testing</t>
  </si>
  <si>
    <t>A.8.13.3 – Backup testing</t>
  </si>
  <si>
    <t>SSR.58</t>
  </si>
  <si>
    <t>A.5.30 – Continuity planning</t>
  </si>
  <si>
    <t>SSR.59</t>
  </si>
  <si>
    <t>Verify, review and evaluate information security continuity</t>
  </si>
  <si>
    <t>A.5.31 – Continuity testing</t>
  </si>
  <si>
    <t>SSR.60</t>
  </si>
  <si>
    <t>Clause 9 – Performance evaluation</t>
  </si>
  <si>
    <t>SSR.61</t>
  </si>
  <si>
    <t>Clause 9.2 – Internal/external audits</t>
  </si>
  <si>
    <t>SSR.62</t>
  </si>
  <si>
    <t>Clause 10 – Nonconformity and corrective actions</t>
  </si>
  <si>
    <t>Partially</t>
  </si>
  <si>
    <t>Yes</t>
  </si>
  <si>
    <t>Covered by ISO 27001</t>
  </si>
  <si>
    <t>ISO 27001</t>
  </si>
  <si>
    <t>Match from AI</t>
  </si>
  <si>
    <t>CSR Requirement</t>
  </si>
  <si>
    <t>ISO/IEC 27001 Clause/Control</t>
  </si>
  <si>
    <t>Explanation</t>
  </si>
  <si>
    <t>CSR.1 - Least functionality</t>
  </si>
  <si>
    <t>A.8.1.5 (Secure system engineering principles)</t>
  </si>
  <si>
    <t>Addresses the principle of ensuring only necessary services or capabilities are enabled, aligning with minimizing exposure to vulnerabilities.</t>
  </si>
  <si>
    <t>CSR.2 - Least privilege</t>
  </si>
  <si>
    <t>A.9.2.3 (Management of privileged access rights)</t>
  </si>
  <si>
    <t>Ensures that user accounts, file systems, and communications are configured with the minimum permissions necessary to perform their tasks.</t>
  </si>
  <si>
    <t>CSR.3 - Secure authentication</t>
  </si>
  <si>
    <t>A.9.4.2 (Secure logon procedures)</t>
  </si>
  <si>
    <t>Mandates the use of secure authentication mechanisms, such as cryptographic methods, to protect access.</t>
  </si>
  <si>
    <t>CSR.4 - Default account</t>
  </si>
  <si>
    <t>A.9.4.3 (Password management system)</t>
  </si>
  <si>
    <t>Requires that default accounts and passwords are not used, ensuring secure authentication practices.</t>
  </si>
  <si>
    <t>CSR.5 - Backdoor account</t>
  </si>
  <si>
    <t>A.12.6.1 (Technical vulnerability management)</t>
  </si>
  <si>
    <t>Ensures that backdoors are not present in components, reducing risks of unauthorized access.</t>
  </si>
  <si>
    <t>CSR.6 - Password change</t>
  </si>
  <si>
    <t>Requires mechanisms for secure password management, including the ability to change passwords.</t>
  </si>
  <si>
    <t>CSR.7 - Remote sessions</t>
  </si>
  <si>
    <t>A.13.1.1 (Network controls)</t>
  </si>
  <si>
    <t>Addresses limiting concurrent remote sessions to reduce the risk of unauthorized access and overuse of resources.</t>
  </si>
  <si>
    <t>CSR.8 - Audit logs retention</t>
  </si>
  <si>
    <t>A.12.4.1 (Event logging)</t>
  </si>
  <si>
    <t>Ensures audit logs are retained for at least 180 days for accountability and compliance purposes.</t>
  </si>
  <si>
    <t>CSR.9 - Audit logs transfer</t>
  </si>
  <si>
    <t>A.12.4.3 (Administrator and operator logs)</t>
  </si>
  <si>
    <t>Requires the capability to transfer logs to external systems like Syslog servers for analysis and compliance.</t>
  </si>
  <si>
    <t>CSR.10 - System clock</t>
  </si>
  <si>
    <t>A.12.4.4 (Clock synchronization)</t>
  </si>
  <si>
    <t>Aligns with the requirement for accurate system clocks to ensure reliable time stamps for audit logs.</t>
  </si>
  <si>
    <t>CSR.11 - Cryptographic</t>
  </si>
  <si>
    <t>A.10.1.1 (Policy on the use of cryptographic controls)</t>
  </si>
  <si>
    <t>Ensures that cryptographic methods meet or exceed standards such as NIST SP 800-131A and protect the confidentiality and integrity of cryptographic keys.</t>
  </si>
  <si>
    <t>CSR.12 - Wireless technology</t>
  </si>
  <si>
    <t>Requires compliance with applicable wireless security standards (e.g., IEEE 802.11).</t>
  </si>
  <si>
    <t>CSR.13 - Code Integrity</t>
  </si>
  <si>
    <t>A.14.2.6 (Secure development environment)</t>
  </si>
  <si>
    <t>Ensures that components are free from restrictive or malicious code, aligning with secure software development practices.</t>
  </si>
  <si>
    <t>CSR.14 - Anti-Counterfeit</t>
  </si>
  <si>
    <t>A.15.1.2 (Supplier service delivery management)</t>
  </si>
  <si>
    <t>Requires suppliers to verify the authenticity of components and provide certificates of conformity or originality.</t>
  </si>
  <si>
    <t>CSR.15 - Cybersecurity Guidance</t>
  </si>
  <si>
    <t>A.12.1.1 (Documented operating procedures)</t>
  </si>
  <si>
    <t>Aligns with the requirement to provide documentation and guidance for secure configuration and use of the product.</t>
  </si>
  <si>
    <t>CSR.16 - Bill of Materials (BOM)</t>
  </si>
  <si>
    <t>A.15.2.1 (Identification of applicable legislation and contractual requirements)</t>
  </si>
  <si>
    <t>Ensures suppliers provide a detailed list of subcomponents to meet legal and contractual requirements.</t>
  </si>
  <si>
    <t>CSR.17 - Software Bill of Materials (SBOM)</t>
  </si>
  <si>
    <t>Requires suppliers to provide a list of all installed software/firmware, aligning with emerging legal requirements (e.g., NTIA SBOM guidance).</t>
  </si>
  <si>
    <t>SUPPLIER INSTRUCTIONS</t>
  </si>
  <si>
    <t>Confirmation of Compliance</t>
  </si>
  <si>
    <r>
      <t>The following tabs should be filled out and returned to Woodward.</t>
    </r>
    <r>
      <rPr>
        <b/>
        <sz val="11"/>
        <color theme="1"/>
        <rFont val="Calibri"/>
        <family val="2"/>
        <scheme val="minor"/>
      </rPr>
      <t xml:space="preserve">
Mandatory</t>
    </r>
    <r>
      <rPr>
        <sz val="11"/>
        <color theme="1"/>
        <rFont val="Calibri"/>
        <family val="2"/>
        <scheme val="minor"/>
      </rPr>
      <t xml:space="preserve">:  Supplier Data
Provides information security details / certification about supplier
</t>
    </r>
    <r>
      <rPr>
        <b/>
        <sz val="11"/>
        <color theme="1"/>
        <rFont val="Calibri"/>
        <family val="2"/>
        <scheme val="minor"/>
      </rPr>
      <t xml:space="preserve">Mandatory: </t>
    </r>
    <r>
      <rPr>
        <sz val="11"/>
        <color theme="1"/>
        <rFont val="Calibri"/>
        <family val="2"/>
        <scheme val="minor"/>
      </rPr>
      <t>General Req. Supplier</t>
    </r>
    <r>
      <rPr>
        <b/>
        <sz val="11"/>
        <color theme="1"/>
        <rFont val="Calibri"/>
        <family val="2"/>
        <scheme val="minor"/>
      </rPr>
      <t xml:space="preserve">
</t>
    </r>
    <r>
      <rPr>
        <sz val="11"/>
        <color theme="1"/>
        <rFont val="Calibri"/>
        <family val="2"/>
        <scheme val="minor"/>
      </rPr>
      <t xml:space="preserve">General supplier requirements regardless of scope of supply
</t>
    </r>
  </si>
  <si>
    <t>Mandatory Information</t>
  </si>
  <si>
    <t>Additional Security Requirements</t>
  </si>
  <si>
    <t>SSO IT C&amp;PS</t>
  </si>
  <si>
    <t>Joseph Najar</t>
  </si>
  <si>
    <t>Add Supplier Instructions tab
Aligned RACI to Aligned Functions from GSC Systems</t>
  </si>
  <si>
    <t>If the supplier: 
(1) has already been previously verified in the general Global Supply Chain validation process, 
or
(2) has implemented and certified an Information Security / Cyber Security Management System for compliance with the requirements of one of the above-mentioned standards,
then the general cyber security requirements for the supplier can be considered as fulfilled.</t>
  </si>
  <si>
    <r>
      <t xml:space="preserve">The following tabs should be filled out based on instruction from the Woodward Authorized representative:
</t>
    </r>
    <r>
      <rPr>
        <b/>
        <sz val="11"/>
        <color theme="1"/>
        <rFont val="Calibri"/>
        <family val="2"/>
        <scheme val="minor"/>
      </rPr>
      <t>Optional</t>
    </r>
    <r>
      <rPr>
        <sz val="11"/>
        <color theme="1"/>
        <rFont val="Calibri"/>
        <family val="2"/>
        <scheme val="minor"/>
      </rPr>
      <t xml:space="preserve">: General Req. - Component
Fill out  if supplying a component that is a catalog item, and is logic-bearing or if the component is a software library
</t>
    </r>
    <r>
      <rPr>
        <b/>
        <sz val="11"/>
        <color theme="1"/>
        <rFont val="Calibri"/>
        <family val="2"/>
        <scheme val="minor"/>
      </rPr>
      <t>Optional</t>
    </r>
    <r>
      <rPr>
        <sz val="11"/>
        <color theme="1"/>
        <rFont val="Calibri"/>
        <family val="2"/>
        <scheme val="minor"/>
      </rPr>
      <t xml:space="preserve">: Additional Req. - Supplier
Fill out if additional security requirements need to be flown down to the supplier
</t>
    </r>
    <r>
      <rPr>
        <b/>
        <sz val="11"/>
        <color theme="1"/>
        <rFont val="Calibri"/>
        <family val="2"/>
        <scheme val="minor"/>
      </rPr>
      <t>Optional</t>
    </r>
    <r>
      <rPr>
        <sz val="11"/>
        <color theme="1"/>
        <rFont val="Calibri"/>
        <family val="2"/>
        <scheme val="minor"/>
      </rPr>
      <t xml:space="preserve">: Additional Req. - Component
Fill out if additional security requirements are required for the component
</t>
    </r>
  </si>
  <si>
    <t>Supplier shall confirm compliance with cyber safety requirements by completing the relevant part of the Matrix.
Supplier must confirm compliance within thirty (30) calendar days from receiving the Matrix.
Any questions or concerns regarding the Matrix should be addressed to the cybersecurity person assigned to the project as indicated in the Matrix</t>
  </si>
  <si>
    <t>Remote sessions</t>
  </si>
  <si>
    <t>Before/after change (legal, regulatory, standards and technological requirements / component design / supply chain) and after vulnerability / incident related to the delivered component.</t>
  </si>
  <si>
    <t xml:space="preserve">Max Bernhardt added a AI conversion ran by Dariusz Staskiewicz to map ISO 27001 to General Req. - Supplier.  Conversion is TAB SSR to ISO27001 Conversion
added a AI conversion to map ISO 27001 to General Req. - Supplier.  Conversion is TAB CSR to ISO27001 Conversion
Added tab for Supplier Instructions
User Manual: Replaced CTO with SSO IT C&amp;PS in RACI
Spelling corrections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</si>
</sst>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Arial"/>
      <family val="2"/>
    </font>
    <font>
      <sz val="8"/>
      <name val="Calibri"/>
      <family val="2"/>
      <scheme val="minor"/>
    </font>
    <font>
      <b/>
      <sz val="11"/>
      <color theme="1"/>
      <name val="Arial"/>
      <family val="2"/>
    </font>
    <font>
      <sz val="10"/>
      <color theme="1"/>
      <name val="Arial"/>
      <family val="2"/>
    </font>
    <font>
      <b/>
      <sz val="10"/>
      <color theme="1"/>
      <name val="Arial"/>
      <family val="2"/>
    </font>
    <font>
      <b/>
      <sz val="14"/>
      <color theme="1"/>
      <name val="Arial"/>
      <family val="2"/>
    </font>
    <font>
      <sz val="9"/>
      <color theme="1"/>
      <name val="Arial"/>
      <family val="2"/>
    </font>
    <font>
      <sz val="10"/>
      <color theme="1"/>
      <name val="Arial"/>
      <family val="2"/>
      <charset val="238"/>
    </font>
    <font>
      <sz val="11"/>
      <color theme="1"/>
      <name val="Arial"/>
      <family val="2"/>
      <charset val="238"/>
    </font>
    <font>
      <b/>
      <sz val="11"/>
      <color rgb="FFFF0000"/>
      <name val="Arial"/>
      <family val="2"/>
      <charset val="238"/>
    </font>
    <font>
      <b/>
      <sz val="16"/>
      <color theme="1"/>
      <name val="Arial"/>
      <family val="2"/>
    </font>
    <font>
      <b/>
      <sz val="12"/>
      <color theme="1"/>
      <name val="Arial"/>
      <family val="2"/>
    </font>
    <font>
      <b/>
      <sz val="11"/>
      <color theme="1"/>
      <name val="Arial"/>
      <family val="2"/>
      <charset val="238"/>
    </font>
    <font>
      <b/>
      <sz val="11"/>
      <color rgb="FF000000"/>
      <name val="Arial"/>
      <family val="2"/>
      <charset val="238"/>
    </font>
    <font>
      <sz val="11"/>
      <color rgb="FF000000"/>
      <name val="Arial"/>
      <family val="2"/>
      <charset val="238"/>
    </font>
    <font>
      <b/>
      <sz val="14"/>
      <color theme="1"/>
      <name val="Arial"/>
      <family val="2"/>
      <charset val="238"/>
    </font>
    <font>
      <b/>
      <sz val="16"/>
      <color theme="1"/>
      <name val="Arial"/>
      <family val="2"/>
      <charset val="238"/>
    </font>
    <font>
      <sz val="9"/>
      <color theme="1"/>
      <name val="Arial"/>
      <family val="2"/>
      <charset val="238"/>
    </font>
    <font>
      <vertAlign val="superscript"/>
      <sz val="11"/>
      <color theme="1"/>
      <name val="Arial"/>
      <family val="2"/>
      <charset val="238"/>
    </font>
    <font>
      <vertAlign val="superscript"/>
      <sz val="9"/>
      <color theme="1"/>
      <name val="Arial"/>
      <family val="2"/>
      <charset val="238"/>
    </font>
    <font>
      <sz val="11"/>
      <color theme="1"/>
      <name val="Aptos"/>
      <family val="2"/>
    </font>
    <font>
      <b/>
      <sz val="11"/>
      <color theme="0"/>
      <name val="Aptos"/>
      <family val="2"/>
    </font>
    <font>
      <b/>
      <sz val="11"/>
      <color theme="1"/>
      <name val="Calibri"/>
      <family val="2"/>
      <scheme val="minor"/>
    </font>
    <font>
      <sz val="11"/>
      <color rgb="FF323130"/>
      <name val="Segoe UI"/>
      <family val="2"/>
    </font>
    <font>
      <b/>
      <sz val="11"/>
      <color theme="0"/>
      <name val="Segoe UI"/>
      <family val="2"/>
    </font>
    <font>
      <sz val="11"/>
      <color theme="1"/>
      <name val="Segoe UI"/>
      <family val="2"/>
    </font>
    <font>
      <b/>
      <sz val="11"/>
      <name val="Segoe UI"/>
      <family val="2"/>
    </font>
  </fonts>
  <fills count="22">
    <fill>
      <patternFill patternType="none"/>
    </fill>
    <fill>
      <patternFill patternType="gray125"/>
    </fill>
    <fill>
      <patternFill patternType="solid">
        <fgColor theme="8" tint="0.39997558519241921"/>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F2F2F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5" tint="0.79998168889431442"/>
        <bgColor theme="4"/>
      </patternFill>
    </fill>
    <fill>
      <patternFill patternType="solid">
        <fgColor theme="0"/>
        <bgColor indexed="64"/>
      </patternFill>
    </fill>
    <fill>
      <patternFill patternType="solid">
        <fgColor theme="4"/>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top/>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diagonal/>
    </border>
    <border>
      <left/>
      <right style="thick">
        <color indexed="64"/>
      </right>
      <top/>
      <bottom style="medium">
        <color indexed="64"/>
      </bottom>
      <diagonal/>
    </border>
    <border>
      <left/>
      <right style="medium">
        <color indexed="64"/>
      </right>
      <top/>
      <bottom style="thick">
        <color indexed="64"/>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right style="thick">
        <color indexed="64"/>
      </right>
      <top style="medium">
        <color indexed="64"/>
      </top>
      <bottom style="medium">
        <color indexed="64"/>
      </bottom>
      <diagonal/>
    </border>
    <border>
      <left style="medium">
        <color rgb="FFE6E6E6"/>
      </left>
      <right style="medium">
        <color rgb="FFE6E6E6"/>
      </right>
      <top/>
      <bottom style="medium">
        <color rgb="FFE6E6E6"/>
      </bottom>
      <diagonal/>
    </border>
    <border>
      <left/>
      <right style="medium">
        <color rgb="FFE6E6E6"/>
      </right>
      <top/>
      <bottom style="medium">
        <color rgb="FFE6E6E6"/>
      </bottom>
      <diagonal/>
    </border>
    <border>
      <left/>
      <right/>
      <top/>
      <bottom style="medium">
        <color rgb="FFE6E6E6"/>
      </bottom>
      <diagonal/>
    </border>
    <border>
      <left/>
      <right style="medium">
        <color rgb="FFE6E6E6"/>
      </right>
      <top/>
      <bottom/>
      <diagonal/>
    </border>
    <border>
      <left/>
      <right style="thin">
        <color indexed="64"/>
      </right>
      <top/>
      <bottom style="medium">
        <color indexed="64"/>
      </bottom>
      <diagonal/>
    </border>
  </borders>
  <cellStyleXfs count="1">
    <xf numFmtId="0" fontId="0" fillId="0" borderId="0"/>
  </cellStyleXfs>
  <cellXfs count="347">
    <xf numFmtId="0" fontId="0" fillId="0" borderId="0" xfId="0"/>
    <xf numFmtId="0" fontId="1" fillId="0" borderId="0" xfId="0" applyFont="1" applyAlignment="1">
      <alignment horizontal="center" vertical="center" wrapText="1"/>
    </xf>
    <xf numFmtId="0" fontId="1" fillId="0" borderId="0" xfId="0" applyFont="1" applyAlignment="1">
      <alignment vertical="center" wrapText="1"/>
    </xf>
    <xf numFmtId="0" fontId="4" fillId="5"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3" fillId="0" borderId="0" xfId="0" applyFont="1" applyAlignment="1">
      <alignment horizontal="center" vertical="center" wrapText="1"/>
    </xf>
    <xf numFmtId="0" fontId="5" fillId="5"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1" fillId="5" borderId="20" xfId="0" applyFont="1" applyFill="1" applyBorder="1" applyAlignment="1">
      <alignment horizontal="center" vertical="center" wrapText="1"/>
    </xf>
    <xf numFmtId="0" fontId="1" fillId="5" borderId="23"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0" borderId="0" xfId="0" applyFont="1" applyAlignment="1">
      <alignment vertical="center"/>
    </xf>
    <xf numFmtId="0" fontId="1" fillId="5" borderId="18" xfId="0" applyFont="1" applyFill="1" applyBorder="1" applyAlignment="1">
      <alignment horizontal="center" vertical="center" wrapText="1"/>
    </xf>
    <xf numFmtId="0" fontId="1" fillId="5" borderId="19" xfId="0" applyFont="1" applyFill="1" applyBorder="1" applyAlignment="1">
      <alignment horizontal="right" vertical="center" wrapText="1" indent="1"/>
    </xf>
    <xf numFmtId="0" fontId="1" fillId="5" borderId="21" xfId="0" applyFont="1" applyFill="1" applyBorder="1" applyAlignment="1">
      <alignment horizontal="right" vertical="center" wrapText="1" indent="1"/>
    </xf>
    <xf numFmtId="0" fontId="1" fillId="0" borderId="20" xfId="0" applyFont="1" applyBorder="1" applyAlignment="1">
      <alignment horizontal="left" vertical="center" wrapText="1" indent="1"/>
    </xf>
    <xf numFmtId="0" fontId="1" fillId="0" borderId="23" xfId="0" applyFont="1" applyBorder="1" applyAlignment="1">
      <alignment horizontal="left" vertical="center" wrapText="1" indent="1"/>
    </xf>
    <xf numFmtId="0" fontId="6" fillId="0" borderId="0" xfId="0" applyFont="1" applyAlignment="1">
      <alignment horizontal="center" vertical="center" wrapText="1"/>
    </xf>
    <xf numFmtId="0" fontId="6" fillId="0" borderId="0" xfId="0" applyFont="1" applyAlignment="1">
      <alignment vertical="center" wrapText="1"/>
    </xf>
    <xf numFmtId="0" fontId="1" fillId="8" borderId="24" xfId="0" applyFont="1" applyFill="1" applyBorder="1" applyAlignment="1">
      <alignment horizontal="center" vertical="center" wrapText="1"/>
    </xf>
    <xf numFmtId="0" fontId="1" fillId="9" borderId="19" xfId="0" applyFont="1" applyFill="1" applyBorder="1" applyAlignment="1">
      <alignment horizontal="center" vertical="center" wrapText="1"/>
    </xf>
    <xf numFmtId="0" fontId="1" fillId="10" borderId="19" xfId="0" applyFont="1" applyFill="1" applyBorder="1" applyAlignment="1">
      <alignment horizontal="center" vertical="center" wrapText="1"/>
    </xf>
    <xf numFmtId="0" fontId="1" fillId="7" borderId="21" xfId="0" applyFont="1" applyFill="1" applyBorder="1" applyAlignment="1">
      <alignment horizontal="center" vertical="center" wrapText="1"/>
    </xf>
    <xf numFmtId="0" fontId="1" fillId="5" borderId="47" xfId="0" applyFont="1" applyFill="1" applyBorder="1" applyAlignment="1">
      <alignment horizontal="center" vertical="center" wrapText="1"/>
    </xf>
    <xf numFmtId="0" fontId="3" fillId="0" borderId="26" xfId="0" applyFont="1" applyBorder="1" applyAlignment="1">
      <alignment horizontal="left" vertical="center" wrapText="1" indent="1"/>
    </xf>
    <xf numFmtId="0" fontId="4" fillId="4" borderId="1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20" xfId="0" applyFont="1" applyFill="1" applyBorder="1" applyAlignment="1">
      <alignment horizontal="center" vertical="center" wrapText="1"/>
    </xf>
    <xf numFmtId="0" fontId="4" fillId="0" borderId="0" xfId="0" applyFont="1" applyAlignment="1">
      <alignment horizontal="center" vertical="center" wrapText="1"/>
    </xf>
    <xf numFmtId="0" fontId="4" fillId="4" borderId="19"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5" borderId="22" xfId="0" applyFont="1" applyFill="1" applyBorder="1" applyAlignment="1">
      <alignment horizontal="center" vertical="center" wrapText="1"/>
    </xf>
    <xf numFmtId="0" fontId="4" fillId="5" borderId="23" xfId="0" applyFont="1" applyFill="1" applyBorder="1" applyAlignment="1">
      <alignment horizontal="center" vertical="center" wrapText="1"/>
    </xf>
    <xf numFmtId="0" fontId="4" fillId="4" borderId="47" xfId="0" applyFont="1" applyFill="1" applyBorder="1" applyAlignment="1">
      <alignment horizontal="center" vertical="center" wrapText="1"/>
    </xf>
    <xf numFmtId="0" fontId="4" fillId="4" borderId="48"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40"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40"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46"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8" xfId="0" applyFont="1" applyBorder="1" applyAlignment="1">
      <alignment horizontal="center" vertical="center" wrapText="1"/>
    </xf>
    <xf numFmtId="0" fontId="3" fillId="11" borderId="27" xfId="0" applyFont="1" applyFill="1" applyBorder="1" applyAlignment="1">
      <alignment horizontal="center" vertical="center" wrapText="1"/>
    </xf>
    <xf numFmtId="0" fontId="3" fillId="11" borderId="28" xfId="0" applyFont="1" applyFill="1" applyBorder="1" applyAlignment="1">
      <alignment horizontal="center" vertical="center" wrapText="1"/>
    </xf>
    <xf numFmtId="0" fontId="3" fillId="11" borderId="29" xfId="0" applyFont="1" applyFill="1" applyBorder="1" applyAlignment="1">
      <alignment horizontal="center" vertical="center" wrapText="1"/>
    </xf>
    <xf numFmtId="0" fontId="1" fillId="4" borderId="52" xfId="0" applyFont="1" applyFill="1" applyBorder="1" applyAlignment="1">
      <alignment horizontal="center" vertical="center" wrapText="1"/>
    </xf>
    <xf numFmtId="0" fontId="1" fillId="4" borderId="36" xfId="0" applyFont="1" applyFill="1" applyBorder="1" applyAlignment="1">
      <alignment horizontal="center" vertical="center" wrapText="1"/>
    </xf>
    <xf numFmtId="0" fontId="1" fillId="4" borderId="33" xfId="0" applyFont="1" applyFill="1" applyBorder="1" applyAlignment="1">
      <alignment horizontal="center" vertical="center" wrapText="1"/>
    </xf>
    <xf numFmtId="0" fontId="5" fillId="4" borderId="19" xfId="0" applyFont="1" applyFill="1" applyBorder="1" applyAlignment="1">
      <alignment vertical="center" textRotation="90" wrapText="1"/>
    </xf>
    <xf numFmtId="0" fontId="5" fillId="4" borderId="21" xfId="0" applyFont="1" applyFill="1" applyBorder="1" applyAlignment="1">
      <alignment vertical="center" textRotation="90" wrapText="1"/>
    </xf>
    <xf numFmtId="0" fontId="8" fillId="4" borderId="1"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left" vertical="center" wrapText="1" indent="1"/>
    </xf>
    <xf numFmtId="0" fontId="9" fillId="8" borderId="21" xfId="0" applyFont="1" applyFill="1" applyBorder="1" applyAlignment="1">
      <alignment horizontal="center" vertical="center" wrapText="1"/>
    </xf>
    <xf numFmtId="0" fontId="14" fillId="13" borderId="24" xfId="0" applyFont="1" applyFill="1" applyBorder="1" applyAlignment="1">
      <alignment horizontal="center" vertical="center" wrapText="1"/>
    </xf>
    <xf numFmtId="0" fontId="15" fillId="13" borderId="56" xfId="0" applyFont="1" applyFill="1" applyBorder="1" applyAlignment="1">
      <alignment horizontal="center" vertical="center" wrapText="1"/>
    </xf>
    <xf numFmtId="0" fontId="14" fillId="8" borderId="38" xfId="0" applyFont="1" applyFill="1" applyBorder="1" applyAlignment="1">
      <alignment horizontal="center" vertical="center" wrapText="1"/>
    </xf>
    <xf numFmtId="0" fontId="14" fillId="12" borderId="38" xfId="0" applyFont="1" applyFill="1" applyBorder="1" applyAlignment="1">
      <alignment horizontal="center" vertical="center" wrapText="1"/>
    </xf>
    <xf numFmtId="0" fontId="14" fillId="8" borderId="57" xfId="0" applyFont="1" applyFill="1" applyBorder="1" applyAlignment="1">
      <alignment horizontal="center" vertical="center" wrapText="1"/>
    </xf>
    <xf numFmtId="0" fontId="9" fillId="13" borderId="55" xfId="0" applyFont="1" applyFill="1" applyBorder="1" applyAlignment="1">
      <alignment horizontal="center" vertical="center" wrapText="1"/>
    </xf>
    <xf numFmtId="0" fontId="15" fillId="13" borderId="55" xfId="0" applyFont="1" applyFill="1" applyBorder="1" applyAlignment="1">
      <alignment horizontal="center" vertical="center" wrapText="1"/>
    </xf>
    <xf numFmtId="0" fontId="13" fillId="11" borderId="24" xfId="0" applyFont="1" applyFill="1" applyBorder="1" applyAlignment="1">
      <alignment horizontal="center" vertical="center" wrapText="1"/>
    </xf>
    <xf numFmtId="0" fontId="9" fillId="10" borderId="19" xfId="0" applyFont="1" applyFill="1" applyBorder="1" applyAlignment="1">
      <alignment horizontal="center" vertical="center" wrapText="1"/>
    </xf>
    <xf numFmtId="0" fontId="9" fillId="12" borderId="19" xfId="0" applyFont="1" applyFill="1" applyBorder="1" applyAlignment="1">
      <alignment horizontal="center" vertical="center" wrapText="1"/>
    </xf>
    <xf numFmtId="0" fontId="9" fillId="9" borderId="19" xfId="0" applyFont="1" applyFill="1" applyBorder="1" applyAlignment="1">
      <alignment horizontal="center" vertical="center" wrapText="1"/>
    </xf>
    <xf numFmtId="0" fontId="15" fillId="8" borderId="19" xfId="0" applyFont="1" applyFill="1" applyBorder="1" applyAlignment="1">
      <alignment horizontal="center" vertical="center" wrapText="1"/>
    </xf>
    <xf numFmtId="0" fontId="15" fillId="9" borderId="19" xfId="0" applyFont="1" applyFill="1" applyBorder="1" applyAlignment="1">
      <alignment horizontal="center" vertical="center" wrapText="1"/>
    </xf>
    <xf numFmtId="0" fontId="15" fillId="10" borderId="21" xfId="0" applyFont="1" applyFill="1" applyBorder="1" applyAlignment="1">
      <alignment horizontal="center" vertical="center" wrapText="1"/>
    </xf>
    <xf numFmtId="0" fontId="1" fillId="0" borderId="18" xfId="0" applyFont="1" applyBorder="1" applyAlignment="1">
      <alignment horizontal="left" vertical="center" wrapText="1" indent="1"/>
    </xf>
    <xf numFmtId="0" fontId="1" fillId="4" borderId="52" xfId="0" applyFont="1" applyFill="1" applyBorder="1" applyAlignment="1">
      <alignment vertical="top" wrapText="1"/>
    </xf>
    <xf numFmtId="0" fontId="1" fillId="4" borderId="36" xfId="0" applyFont="1" applyFill="1" applyBorder="1" applyAlignment="1">
      <alignment vertical="top" wrapText="1"/>
    </xf>
    <xf numFmtId="0" fontId="4" fillId="0" borderId="0" xfId="0" applyFont="1" applyAlignment="1">
      <alignment vertical="center" wrapText="1"/>
    </xf>
    <xf numFmtId="0" fontId="1" fillId="14" borderId="33" xfId="0" applyFont="1" applyFill="1" applyBorder="1" applyAlignment="1">
      <alignment horizontal="center" vertical="center" wrapText="1"/>
    </xf>
    <xf numFmtId="0" fontId="1" fillId="5" borderId="24" xfId="0" applyFont="1" applyFill="1" applyBorder="1" applyAlignment="1">
      <alignment horizontal="right" vertical="center" wrapText="1" indent="1"/>
    </xf>
    <xf numFmtId="0" fontId="1" fillId="4" borderId="27" xfId="0" applyFont="1" applyFill="1" applyBorder="1" applyAlignment="1">
      <alignment horizontal="right" vertical="center" wrapText="1" indent="1"/>
    </xf>
    <xf numFmtId="0" fontId="1" fillId="0" borderId="29" xfId="0" applyFont="1" applyBorder="1" applyAlignment="1">
      <alignment horizontal="left" vertical="center" wrapText="1" indent="1"/>
    </xf>
    <xf numFmtId="0" fontId="9" fillId="12" borderId="21" xfId="0" applyFont="1" applyFill="1" applyBorder="1" applyAlignment="1">
      <alignment horizontal="center" vertical="center" wrapText="1"/>
    </xf>
    <xf numFmtId="0" fontId="4" fillId="4" borderId="2" xfId="0" applyFont="1" applyFill="1" applyBorder="1" applyAlignment="1">
      <alignment horizontal="left" vertical="center" wrapText="1" indent="1"/>
    </xf>
    <xf numFmtId="0" fontId="4" fillId="4" borderId="5" xfId="0" applyFont="1" applyFill="1" applyBorder="1" applyAlignment="1">
      <alignment horizontal="left" vertical="center" wrapText="1" indent="1"/>
    </xf>
    <xf numFmtId="0" fontId="4" fillId="4" borderId="44" xfId="0" applyFont="1" applyFill="1" applyBorder="1" applyAlignment="1">
      <alignment horizontal="left" vertical="center" wrapText="1" indent="1"/>
    </xf>
    <xf numFmtId="0" fontId="9" fillId="15" borderId="27" xfId="0" applyFont="1" applyFill="1" applyBorder="1" applyAlignment="1">
      <alignment horizontal="center" vertical="center" wrapText="1"/>
    </xf>
    <xf numFmtId="0" fontId="9" fillId="14" borderId="19" xfId="0" applyFont="1" applyFill="1" applyBorder="1" applyAlignment="1">
      <alignment horizontal="center" vertical="center" wrapText="1"/>
    </xf>
    <xf numFmtId="0" fontId="9" fillId="14" borderId="2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1" xfId="0" applyFont="1" applyFill="1" applyBorder="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13" fillId="15" borderId="25" xfId="0" applyFont="1" applyFill="1" applyBorder="1" applyAlignment="1">
      <alignment horizontal="center" vertical="center" wrapText="1"/>
    </xf>
    <xf numFmtId="0" fontId="13" fillId="15" borderId="26" xfId="0" applyFont="1" applyFill="1" applyBorder="1" applyAlignment="1">
      <alignment horizontal="center" vertical="center" wrapText="1"/>
    </xf>
    <xf numFmtId="0" fontId="9" fillId="12" borderId="1" xfId="0" applyFont="1" applyFill="1" applyBorder="1" applyAlignment="1">
      <alignment horizontal="center" vertical="center" wrapText="1"/>
    </xf>
    <xf numFmtId="0" fontId="9" fillId="16" borderId="1" xfId="0" applyFont="1" applyFill="1" applyBorder="1" applyAlignment="1">
      <alignment horizontal="center" vertical="center" wrapText="1"/>
    </xf>
    <xf numFmtId="0" fontId="9" fillId="16" borderId="20"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17" borderId="1" xfId="0" applyFont="1" applyFill="1" applyBorder="1" applyAlignment="1">
      <alignment horizontal="center" vertical="center" wrapText="1"/>
    </xf>
    <xf numFmtId="0" fontId="9" fillId="17" borderId="20" xfId="0" applyFont="1" applyFill="1" applyBorder="1" applyAlignment="1">
      <alignment horizontal="center" vertical="center" wrapText="1"/>
    </xf>
    <xf numFmtId="0" fontId="9" fillId="12" borderId="63" xfId="0" applyFont="1" applyFill="1" applyBorder="1" applyAlignment="1">
      <alignment horizontal="center" vertical="center" wrapText="1"/>
    </xf>
    <xf numFmtId="0" fontId="9" fillId="16" borderId="63" xfId="0" applyFont="1" applyFill="1" applyBorder="1" applyAlignment="1">
      <alignment horizontal="center" vertical="center" wrapText="1"/>
    </xf>
    <xf numFmtId="0" fontId="9" fillId="11" borderId="63" xfId="0" applyFont="1" applyFill="1" applyBorder="1" applyAlignment="1">
      <alignment horizontal="center" vertical="center" wrapText="1"/>
    </xf>
    <xf numFmtId="0" fontId="9" fillId="17" borderId="63" xfId="0" applyFont="1" applyFill="1" applyBorder="1" applyAlignment="1">
      <alignment horizontal="center" vertical="center" wrapText="1"/>
    </xf>
    <xf numFmtId="0" fontId="9" fillId="17" borderId="58" xfId="0" applyFont="1" applyFill="1" applyBorder="1" applyAlignment="1">
      <alignment horizontal="center" vertical="center" wrapText="1"/>
    </xf>
    <xf numFmtId="0" fontId="18" fillId="0" borderId="0" xfId="0" applyFont="1" applyAlignment="1">
      <alignment horizontal="left" vertical="top" wrapText="1" indent="1"/>
    </xf>
    <xf numFmtId="0" fontId="14" fillId="0" borderId="0" xfId="0" applyFont="1" applyAlignment="1">
      <alignment vertical="center" wrapText="1"/>
    </xf>
    <xf numFmtId="0" fontId="15" fillId="13" borderId="64" xfId="0" applyFont="1" applyFill="1" applyBorder="1" applyAlignment="1">
      <alignment horizontal="center" vertical="center" wrapText="1"/>
    </xf>
    <xf numFmtId="0" fontId="14" fillId="9" borderId="32" xfId="0" applyFont="1" applyFill="1" applyBorder="1" applyAlignment="1">
      <alignment horizontal="center" vertical="center" wrapText="1"/>
    </xf>
    <xf numFmtId="0" fontId="14" fillId="12" borderId="32" xfId="0" applyFont="1" applyFill="1" applyBorder="1" applyAlignment="1">
      <alignment horizontal="center" vertical="center" wrapText="1"/>
    </xf>
    <xf numFmtId="0" fontId="14" fillId="10" borderId="32" xfId="0" applyFont="1" applyFill="1" applyBorder="1" applyAlignment="1">
      <alignment horizontal="center" vertical="center" wrapText="1"/>
    </xf>
    <xf numFmtId="0" fontId="14" fillId="9" borderId="57" xfId="0" applyFont="1" applyFill="1" applyBorder="1" applyAlignment="1">
      <alignment horizontal="center" vertical="center" wrapText="1"/>
    </xf>
    <xf numFmtId="0" fontId="13" fillId="13" borderId="36" xfId="0" applyFont="1" applyFill="1" applyBorder="1" applyAlignment="1">
      <alignment horizontal="center" vertical="center" wrapText="1"/>
    </xf>
    <xf numFmtId="0" fontId="9" fillId="12" borderId="20" xfId="0" applyFont="1" applyFill="1" applyBorder="1" applyAlignment="1">
      <alignment horizontal="center" vertical="center" wrapText="1"/>
    </xf>
    <xf numFmtId="0" fontId="9" fillId="0" borderId="20" xfId="0" applyFont="1" applyBorder="1" applyAlignment="1">
      <alignment horizontal="left" vertical="center" wrapText="1" indent="1"/>
    </xf>
    <xf numFmtId="0" fontId="9" fillId="3" borderId="19" xfId="0" applyFont="1" applyFill="1" applyBorder="1" applyAlignment="1">
      <alignment horizontal="center" vertical="center" wrapText="1"/>
    </xf>
    <xf numFmtId="0" fontId="9" fillId="16" borderId="19" xfId="0" applyFont="1" applyFill="1" applyBorder="1" applyAlignment="1">
      <alignment horizontal="center" vertical="center" wrapText="1"/>
    </xf>
    <xf numFmtId="0" fontId="9" fillId="17" borderId="21" xfId="0" applyFont="1" applyFill="1" applyBorder="1" applyAlignment="1">
      <alignment horizontal="center" vertical="center" wrapText="1"/>
    </xf>
    <xf numFmtId="0" fontId="9" fillId="0" borderId="23" xfId="0" applyFont="1" applyBorder="1" applyAlignment="1">
      <alignment horizontal="left" vertical="center" wrapText="1" indent="1"/>
    </xf>
    <xf numFmtId="15" fontId="1" fillId="0" borderId="1" xfId="0" applyNumberFormat="1" applyFont="1" applyBorder="1" applyAlignment="1">
      <alignment horizontal="center" vertical="center" wrapText="1"/>
    </xf>
    <xf numFmtId="0" fontId="21" fillId="0" borderId="66" xfId="0" applyFont="1" applyBorder="1" applyAlignment="1">
      <alignment horizontal="left" vertical="center" wrapText="1" indent="1"/>
    </xf>
    <xf numFmtId="0" fontId="21" fillId="0" borderId="67" xfId="0" applyFont="1" applyBorder="1" applyAlignment="1">
      <alignment horizontal="left" vertical="center" wrapText="1" indent="1"/>
    </xf>
    <xf numFmtId="0" fontId="21" fillId="0" borderId="68" xfId="0" applyFont="1" applyBorder="1" applyAlignment="1">
      <alignment horizontal="left" vertical="center" wrapText="1" indent="1"/>
    </xf>
    <xf numFmtId="0" fontId="21" fillId="0" borderId="0" xfId="0" applyFont="1" applyAlignment="1">
      <alignment horizontal="left" vertical="center" wrapText="1" indent="1"/>
    </xf>
    <xf numFmtId="0" fontId="22" fillId="0" borderId="66" xfId="0" applyFont="1" applyBorder="1" applyAlignment="1">
      <alignment horizontal="left" vertical="center" wrapText="1" indent="1"/>
    </xf>
    <xf numFmtId="0" fontId="22" fillId="0" borderId="67" xfId="0" applyFont="1" applyBorder="1" applyAlignment="1">
      <alignment horizontal="left" vertical="center" wrapText="1" indent="1"/>
    </xf>
    <xf numFmtId="0" fontId="22" fillId="0" borderId="65" xfId="0" applyFont="1" applyBorder="1" applyAlignment="1">
      <alignment horizontal="left" vertical="center" wrapText="1" indent="1"/>
    </xf>
    <xf numFmtId="0" fontId="5" fillId="4" borderId="9" xfId="0" applyFont="1" applyFill="1" applyBorder="1" applyAlignment="1">
      <alignment horizontal="center" vertical="center" textRotation="90" wrapText="1"/>
    </xf>
    <xf numFmtId="0" fontId="4" fillId="18" borderId="1" xfId="0" applyFont="1" applyFill="1" applyBorder="1" applyAlignment="1">
      <alignment horizontal="center" vertical="center" wrapText="1"/>
    </xf>
    <xf numFmtId="0" fontId="24" fillId="0" borderId="0" xfId="0" applyFont="1" applyAlignment="1">
      <alignment vertical="center" wrapText="1"/>
    </xf>
    <xf numFmtId="0" fontId="25" fillId="0" borderId="0" xfId="0" applyFont="1" applyAlignment="1">
      <alignment horizontal="center" vertical="center" wrapText="1"/>
    </xf>
    <xf numFmtId="0" fontId="23" fillId="0" borderId="0" xfId="0" applyFont="1"/>
    <xf numFmtId="0" fontId="26" fillId="0" borderId="0" xfId="0" applyFont="1" applyAlignment="1">
      <alignment horizontal="center" vertical="center" wrapText="1"/>
    </xf>
    <xf numFmtId="0" fontId="0" fillId="20" borderId="0" xfId="0" applyFill="1"/>
    <xf numFmtId="0" fontId="9" fillId="20" borderId="0" xfId="0" applyFont="1" applyFill="1" applyAlignment="1">
      <alignment horizontal="center" vertical="center" wrapText="1"/>
    </xf>
    <xf numFmtId="0" fontId="0" fillId="21" borderId="33" xfId="0" applyFill="1" applyBorder="1"/>
    <xf numFmtId="0" fontId="0" fillId="21" borderId="34" xfId="0" applyFill="1" applyBorder="1"/>
    <xf numFmtId="0" fontId="0" fillId="21" borderId="52" xfId="0" applyFill="1" applyBorder="1"/>
    <xf numFmtId="0" fontId="0" fillId="21" borderId="0" xfId="0" applyFill="1"/>
    <xf numFmtId="0" fontId="0" fillId="21" borderId="36" xfId="0" applyFill="1" applyBorder="1"/>
    <xf numFmtId="0" fontId="0" fillId="21" borderId="37" xfId="0" applyFill="1" applyBorder="1"/>
    <xf numFmtId="0" fontId="0" fillId="20" borderId="52" xfId="0" applyFill="1" applyBorder="1"/>
    <xf numFmtId="0" fontId="0" fillId="20" borderId="0" xfId="0" applyFill="1" applyAlignment="1">
      <alignment horizontal="left" vertical="top"/>
    </xf>
    <xf numFmtId="0" fontId="10" fillId="5" borderId="36" xfId="0" applyFont="1" applyFill="1" applyBorder="1" applyAlignment="1">
      <alignment horizontal="left" vertical="center" wrapText="1" indent="5"/>
    </xf>
    <xf numFmtId="0" fontId="10" fillId="5" borderId="37" xfId="0" applyFont="1" applyFill="1" applyBorder="1" applyAlignment="1">
      <alignment horizontal="left" vertical="center" wrapText="1" indent="5"/>
    </xf>
    <xf numFmtId="0" fontId="10" fillId="5" borderId="38" xfId="0" applyFont="1" applyFill="1" applyBorder="1" applyAlignment="1">
      <alignment horizontal="left" vertical="center" wrapText="1" indent="5"/>
    </xf>
    <xf numFmtId="0" fontId="1" fillId="5" borderId="42" xfId="0" applyFont="1" applyFill="1" applyBorder="1" applyAlignment="1">
      <alignment horizontal="right" vertical="center" wrapText="1" indent="1"/>
    </xf>
    <xf numFmtId="0" fontId="1" fillId="5" borderId="40" xfId="0" applyFont="1" applyFill="1" applyBorder="1" applyAlignment="1">
      <alignment horizontal="right" vertical="center" wrapText="1" indent="1"/>
    </xf>
    <xf numFmtId="0" fontId="10" fillId="5" borderId="33" xfId="0" applyFont="1" applyFill="1" applyBorder="1" applyAlignment="1">
      <alignment horizontal="left" wrapText="1" indent="1"/>
    </xf>
    <xf numFmtId="0" fontId="10" fillId="5" borderId="34" xfId="0" applyFont="1" applyFill="1" applyBorder="1" applyAlignment="1">
      <alignment horizontal="left" wrapText="1" indent="1"/>
    </xf>
    <xf numFmtId="0" fontId="10" fillId="5" borderId="35" xfId="0" applyFont="1" applyFill="1" applyBorder="1" applyAlignment="1">
      <alignment horizontal="left" wrapText="1" indent="1"/>
    </xf>
    <xf numFmtId="0" fontId="1" fillId="5" borderId="10" xfId="0" applyFont="1" applyFill="1" applyBorder="1" applyAlignment="1">
      <alignment horizontal="right" vertical="center" wrapText="1" indent="1"/>
    </xf>
    <xf numFmtId="0" fontId="1" fillId="5" borderId="41" xfId="0" applyFont="1" applyFill="1" applyBorder="1" applyAlignment="1">
      <alignment horizontal="right" vertical="center" wrapText="1" indent="1"/>
    </xf>
    <xf numFmtId="0" fontId="1" fillId="5" borderId="13" xfId="0" applyFont="1" applyFill="1" applyBorder="1" applyAlignment="1">
      <alignment horizontal="right" vertical="center" wrapText="1" indent="1"/>
    </xf>
    <xf numFmtId="0" fontId="1" fillId="5" borderId="4" xfId="0" applyFont="1" applyFill="1" applyBorder="1" applyAlignment="1">
      <alignment horizontal="right" vertical="center" wrapText="1" indent="1"/>
    </xf>
    <xf numFmtId="0" fontId="12" fillId="6" borderId="27" xfId="0" applyFont="1" applyFill="1" applyBorder="1" applyAlignment="1">
      <alignment horizontal="center" vertical="center" wrapText="1"/>
    </xf>
    <xf numFmtId="0" fontId="12" fillId="6" borderId="39" xfId="0" applyFont="1" applyFill="1" applyBorder="1" applyAlignment="1">
      <alignment horizontal="center" vertical="center" wrapText="1"/>
    </xf>
    <xf numFmtId="0" fontId="12" fillId="6" borderId="28" xfId="0" applyFont="1" applyFill="1" applyBorder="1" applyAlignment="1">
      <alignment horizontal="center" vertical="center" wrapText="1"/>
    </xf>
    <xf numFmtId="0" fontId="12" fillId="6" borderId="29" xfId="0" applyFont="1" applyFill="1" applyBorder="1" applyAlignment="1">
      <alignment horizontal="center" vertical="center" wrapText="1"/>
    </xf>
    <xf numFmtId="0" fontId="11" fillId="16" borderId="33" xfId="0" applyFont="1" applyFill="1" applyBorder="1" applyAlignment="1">
      <alignment horizontal="center" vertical="center"/>
    </xf>
    <xf numFmtId="0" fontId="11" fillId="16" borderId="34" xfId="0" applyFont="1" applyFill="1" applyBorder="1" applyAlignment="1">
      <alignment horizontal="center" vertical="center"/>
    </xf>
    <xf numFmtId="0" fontId="11" fillId="16" borderId="35" xfId="0" applyFont="1" applyFill="1" applyBorder="1" applyAlignment="1">
      <alignment horizontal="center" vertical="center"/>
    </xf>
    <xf numFmtId="0" fontId="16" fillId="16" borderId="36" xfId="0" applyFont="1" applyFill="1" applyBorder="1" applyAlignment="1">
      <alignment horizontal="center" vertical="center" wrapText="1"/>
    </xf>
    <xf numFmtId="0" fontId="3" fillId="16" borderId="37" xfId="0" applyFont="1" applyFill="1" applyBorder="1" applyAlignment="1">
      <alignment horizontal="center" vertical="center" wrapText="1"/>
    </xf>
    <xf numFmtId="0" fontId="3" fillId="16" borderId="38" xfId="0" applyFont="1" applyFill="1" applyBorder="1" applyAlignment="1">
      <alignment horizontal="center" vertical="center" wrapText="1"/>
    </xf>
    <xf numFmtId="0" fontId="1" fillId="0" borderId="0" xfId="0" applyFont="1" applyAlignment="1">
      <alignment horizontal="center" vertical="center" wrapText="1"/>
    </xf>
    <xf numFmtId="0" fontId="0" fillId="20" borderId="33" xfId="0" applyFill="1" applyBorder="1" applyAlignment="1">
      <alignment horizontal="left" vertical="top" wrapText="1"/>
    </xf>
    <xf numFmtId="0" fontId="0" fillId="20" borderId="34" xfId="0" applyFill="1" applyBorder="1" applyAlignment="1">
      <alignment horizontal="left" vertical="top"/>
    </xf>
    <xf numFmtId="0" fontId="0" fillId="20" borderId="35" xfId="0" applyFill="1" applyBorder="1" applyAlignment="1">
      <alignment horizontal="left" vertical="top"/>
    </xf>
    <xf numFmtId="0" fontId="0" fillId="20" borderId="52" xfId="0" applyFill="1" applyBorder="1" applyAlignment="1">
      <alignment horizontal="left" vertical="top"/>
    </xf>
    <xf numFmtId="0" fontId="0" fillId="20" borderId="0" xfId="0" applyFill="1" applyAlignment="1">
      <alignment horizontal="left" vertical="top"/>
    </xf>
    <xf numFmtId="0" fontId="0" fillId="20" borderId="55" xfId="0" applyFill="1" applyBorder="1" applyAlignment="1">
      <alignment horizontal="left" vertical="top"/>
    </xf>
    <xf numFmtId="0" fontId="0" fillId="20" borderId="36" xfId="0" applyFill="1" applyBorder="1" applyAlignment="1">
      <alignment horizontal="left" vertical="top"/>
    </xf>
    <xf numFmtId="0" fontId="0" fillId="20" borderId="37" xfId="0" applyFill="1" applyBorder="1" applyAlignment="1">
      <alignment horizontal="left" vertical="top"/>
    </xf>
    <xf numFmtId="0" fontId="0" fillId="20" borderId="38" xfId="0" applyFill="1" applyBorder="1" applyAlignment="1">
      <alignment horizontal="left" vertical="top"/>
    </xf>
    <xf numFmtId="0" fontId="0" fillId="20" borderId="52" xfId="0" applyFill="1" applyBorder="1" applyAlignment="1">
      <alignment horizontal="center" wrapText="1"/>
    </xf>
    <xf numFmtId="0" fontId="0" fillId="20" borderId="55" xfId="0" applyFill="1" applyBorder="1" applyAlignment="1">
      <alignment horizontal="center" wrapText="1"/>
    </xf>
    <xf numFmtId="0" fontId="17" fillId="16" borderId="33" xfId="0" applyFont="1" applyFill="1" applyBorder="1" applyAlignment="1">
      <alignment horizontal="center" wrapText="1"/>
    </xf>
    <xf numFmtId="0" fontId="17" fillId="16" borderId="34" xfId="0" applyFont="1" applyFill="1" applyBorder="1" applyAlignment="1">
      <alignment horizontal="center" wrapText="1"/>
    </xf>
    <xf numFmtId="0" fontId="17" fillId="16" borderId="35" xfId="0" applyFont="1" applyFill="1" applyBorder="1" applyAlignment="1">
      <alignment horizontal="center" wrapText="1"/>
    </xf>
    <xf numFmtId="0" fontId="16" fillId="16" borderId="37" xfId="0" applyFont="1" applyFill="1" applyBorder="1" applyAlignment="1">
      <alignment horizontal="center" vertical="center" wrapText="1"/>
    </xf>
    <xf numFmtId="0" fontId="16" fillId="16" borderId="38" xfId="0" applyFont="1" applyFill="1" applyBorder="1" applyAlignment="1">
      <alignment horizontal="center" vertical="center" wrapText="1"/>
    </xf>
    <xf numFmtId="0" fontId="0" fillId="0" borderId="34" xfId="0" applyBorder="1" applyAlignment="1">
      <alignment horizontal="left" vertical="top" wrapText="1"/>
    </xf>
    <xf numFmtId="0" fontId="0" fillId="0" borderId="35" xfId="0" applyBorder="1" applyAlignment="1">
      <alignment horizontal="left" vertical="top" wrapText="1"/>
    </xf>
    <xf numFmtId="0" fontId="0" fillId="0" borderId="0" xfId="0" applyAlignment="1">
      <alignment horizontal="left" vertical="top" wrapText="1"/>
    </xf>
    <xf numFmtId="0" fontId="0" fillId="0" borderId="55" xfId="0" applyBorder="1" applyAlignment="1">
      <alignment horizontal="left" vertical="top" wrapText="1"/>
    </xf>
    <xf numFmtId="0" fontId="0" fillId="0" borderId="37" xfId="0" applyBorder="1" applyAlignment="1">
      <alignment horizontal="left" vertical="top" wrapText="1"/>
    </xf>
    <xf numFmtId="0" fontId="0" fillId="0" borderId="38" xfId="0" applyBorder="1" applyAlignment="1">
      <alignment horizontal="left" vertical="top" wrapText="1"/>
    </xf>
    <xf numFmtId="0" fontId="0" fillId="0" borderId="52" xfId="0" applyBorder="1" applyAlignment="1">
      <alignment horizontal="center" wrapText="1"/>
    </xf>
    <xf numFmtId="0" fontId="0" fillId="0" borderId="0" xfId="0" applyAlignment="1">
      <alignment horizontal="center" wrapText="1"/>
    </xf>
    <xf numFmtId="0" fontId="0" fillId="0" borderId="52" xfId="0" applyBorder="1" applyAlignment="1">
      <alignment horizontal="left" vertical="top" wrapText="1"/>
    </xf>
    <xf numFmtId="0" fontId="1" fillId="18" borderId="1" xfId="0" applyFont="1" applyFill="1" applyBorder="1" applyAlignment="1">
      <alignment horizontal="center" vertical="center" wrapText="1"/>
    </xf>
    <xf numFmtId="0" fontId="3" fillId="18" borderId="1" xfId="0" applyFont="1" applyFill="1" applyBorder="1" applyAlignment="1">
      <alignment horizontal="center" vertical="center" wrapText="1"/>
    </xf>
    <xf numFmtId="0" fontId="1" fillId="18" borderId="7" xfId="0" applyFont="1" applyFill="1" applyBorder="1" applyAlignment="1">
      <alignment horizontal="center" vertical="center" wrapText="1"/>
    </xf>
    <xf numFmtId="0" fontId="1" fillId="18" borderId="8" xfId="0" applyFont="1" applyFill="1" applyBorder="1" applyAlignment="1">
      <alignment horizontal="center" vertical="center" wrapText="1"/>
    </xf>
    <xf numFmtId="0" fontId="5" fillId="4" borderId="9" xfId="0" applyFont="1" applyFill="1" applyBorder="1" applyAlignment="1">
      <alignment horizontal="center" vertical="center" textRotation="90" wrapText="1"/>
    </xf>
    <xf numFmtId="0" fontId="5" fillId="4" borderId="6" xfId="0" applyFont="1" applyFill="1" applyBorder="1" applyAlignment="1">
      <alignment horizontal="center" vertical="center" textRotation="90" wrapText="1"/>
    </xf>
    <xf numFmtId="0" fontId="5" fillId="4" borderId="62" xfId="0" applyFont="1" applyFill="1" applyBorder="1" applyAlignment="1">
      <alignment horizontal="center" vertical="center" textRotation="90" wrapText="1"/>
    </xf>
    <xf numFmtId="0" fontId="5" fillId="4" borderId="69" xfId="0" applyFont="1" applyFill="1" applyBorder="1" applyAlignment="1">
      <alignment horizontal="center" vertical="center" textRotation="90" wrapText="1"/>
    </xf>
    <xf numFmtId="0" fontId="1" fillId="4" borderId="53" xfId="0" applyFont="1" applyFill="1" applyBorder="1" applyAlignment="1">
      <alignment horizontal="center" vertical="center" wrapText="1"/>
    </xf>
    <xf numFmtId="0" fontId="1" fillId="4" borderId="35"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3" fillId="4" borderId="45"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58"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4" borderId="4" xfId="0" applyFont="1" applyFill="1" applyBorder="1" applyAlignment="1">
      <alignment horizontal="center" vertical="center" textRotation="90" wrapText="1"/>
    </xf>
    <xf numFmtId="0" fontId="3" fillId="4" borderId="9"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13" fillId="5" borderId="45"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4" fillId="5" borderId="44" xfId="0" applyFont="1" applyFill="1" applyBorder="1" applyAlignment="1">
      <alignment horizontal="center" vertical="center" wrapText="1"/>
    </xf>
    <xf numFmtId="0" fontId="4" fillId="5" borderId="40" xfId="0" applyFont="1" applyFill="1" applyBorder="1" applyAlignment="1">
      <alignment horizontal="center" vertical="center" wrapText="1"/>
    </xf>
    <xf numFmtId="0" fontId="11" fillId="16" borderId="30" xfId="0" applyFont="1" applyFill="1" applyBorder="1" applyAlignment="1">
      <alignment horizontal="center" vertical="center" wrapText="1"/>
    </xf>
    <xf numFmtId="0" fontId="11" fillId="16" borderId="31" xfId="0" applyFont="1" applyFill="1" applyBorder="1" applyAlignment="1">
      <alignment horizontal="center" vertical="center" wrapText="1"/>
    </xf>
    <xf numFmtId="0" fontId="11" fillId="16" borderId="32"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7" fillId="5" borderId="26" xfId="0" applyFont="1" applyFill="1" applyBorder="1" applyAlignment="1">
      <alignment horizontal="center" vertical="center" wrapText="1"/>
    </xf>
    <xf numFmtId="0" fontId="4" fillId="5" borderId="20" xfId="0" applyFont="1" applyFill="1" applyBorder="1" applyAlignment="1">
      <alignment horizontal="center" vertical="center" wrapText="1"/>
    </xf>
    <xf numFmtId="0" fontId="4" fillId="5" borderId="23" xfId="0" applyFont="1" applyFill="1" applyBorder="1" applyAlignment="1">
      <alignment horizontal="center" vertical="center" wrapText="1"/>
    </xf>
    <xf numFmtId="0" fontId="1" fillId="5" borderId="43" xfId="0" applyFont="1" applyFill="1" applyBorder="1" applyAlignment="1">
      <alignment horizontal="left" vertical="center" wrapText="1" indent="1"/>
    </xf>
    <xf numFmtId="0" fontId="1" fillId="5" borderId="11" xfId="0" applyFont="1" applyFill="1" applyBorder="1" applyAlignment="1">
      <alignment horizontal="left" vertical="center" wrapText="1" indent="1"/>
    </xf>
    <xf numFmtId="0" fontId="1" fillId="5" borderId="2" xfId="0" applyFont="1" applyFill="1" applyBorder="1" applyAlignment="1">
      <alignment horizontal="left" vertical="center" wrapText="1" indent="1"/>
    </xf>
    <xf numFmtId="0" fontId="1" fillId="5" borderId="3" xfId="0" applyFont="1" applyFill="1" applyBorder="1" applyAlignment="1">
      <alignment horizontal="left" vertical="center" wrapText="1" indent="1"/>
    </xf>
    <xf numFmtId="0" fontId="1" fillId="5" borderId="44" xfId="0" applyFont="1" applyFill="1" applyBorder="1" applyAlignment="1">
      <alignment horizontal="left" vertical="center" wrapText="1" indent="1"/>
    </xf>
    <xf numFmtId="0" fontId="1" fillId="5" borderId="51" xfId="0" applyFont="1" applyFill="1" applyBorder="1" applyAlignment="1">
      <alignment horizontal="left" vertical="center" wrapText="1" indent="1"/>
    </xf>
    <xf numFmtId="0" fontId="1" fillId="2" borderId="10"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7" fillId="19" borderId="1" xfId="0" applyFont="1" applyFill="1" applyBorder="1" applyAlignment="1">
      <alignment horizontal="center" vertical="center" wrapText="1"/>
    </xf>
    <xf numFmtId="0" fontId="3" fillId="5" borderId="45"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4" fillId="5" borderId="26" xfId="0" applyFont="1" applyFill="1" applyBorder="1" applyAlignment="1">
      <alignment horizontal="center" vertical="center" wrapText="1"/>
    </xf>
    <xf numFmtId="0" fontId="1" fillId="4" borderId="31" xfId="0" applyFont="1" applyFill="1" applyBorder="1" applyAlignment="1">
      <alignment horizontal="left" vertical="center" wrapText="1" indent="1"/>
    </xf>
    <xf numFmtId="0" fontId="1" fillId="4" borderId="32" xfId="0" applyFont="1" applyFill="1" applyBorder="1" applyAlignment="1">
      <alignment horizontal="left" vertical="center" wrapText="1" indent="1"/>
    </xf>
    <xf numFmtId="0" fontId="3" fillId="4" borderId="19" xfId="0" applyFont="1" applyFill="1" applyBorder="1" applyAlignment="1">
      <alignment horizontal="center" vertical="center" textRotation="90" wrapText="1"/>
    </xf>
    <xf numFmtId="0" fontId="3" fillId="4" borderId="49" xfId="0" applyFont="1" applyFill="1" applyBorder="1" applyAlignment="1">
      <alignment horizontal="center" vertical="center" wrapText="1"/>
    </xf>
    <xf numFmtId="0" fontId="3" fillId="4" borderId="5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55" xfId="0" applyFont="1" applyFill="1" applyBorder="1" applyAlignment="1">
      <alignment horizontal="center" vertical="center" wrapText="1"/>
    </xf>
    <xf numFmtId="0" fontId="4" fillId="4" borderId="37" xfId="0" applyFont="1" applyFill="1" applyBorder="1" applyAlignment="1">
      <alignment horizontal="center" vertical="center" wrapText="1"/>
    </xf>
    <xf numFmtId="0" fontId="4" fillId="4" borderId="38" xfId="0" applyFont="1" applyFill="1" applyBorder="1" applyAlignment="1">
      <alignment horizontal="center" vertical="center" wrapText="1"/>
    </xf>
    <xf numFmtId="0" fontId="1" fillId="14" borderId="34" xfId="0" applyFont="1" applyFill="1" applyBorder="1" applyAlignment="1">
      <alignment horizontal="center" vertical="center" wrapText="1"/>
    </xf>
    <xf numFmtId="0" fontId="1" fillId="14" borderId="35" xfId="0" applyFont="1" applyFill="1" applyBorder="1" applyAlignment="1">
      <alignment horizontal="center" vertical="center" wrapText="1"/>
    </xf>
    <xf numFmtId="0" fontId="4" fillId="14" borderId="0" xfId="0" applyFont="1" applyFill="1" applyAlignment="1">
      <alignment horizontal="center" vertical="center" wrapText="1"/>
    </xf>
    <xf numFmtId="0" fontId="4" fillId="14" borderId="55" xfId="0" applyFont="1" applyFill="1" applyBorder="1" applyAlignment="1">
      <alignment horizontal="center" vertical="center" wrapText="1"/>
    </xf>
    <xf numFmtId="0" fontId="4" fillId="14" borderId="37" xfId="0" applyFont="1" applyFill="1" applyBorder="1" applyAlignment="1">
      <alignment horizontal="center" vertical="center" wrapText="1"/>
    </xf>
    <xf numFmtId="0" fontId="4" fillId="14" borderId="38" xfId="0" applyFont="1" applyFill="1" applyBorder="1" applyAlignment="1">
      <alignment horizontal="center" vertical="center" wrapText="1"/>
    </xf>
    <xf numFmtId="0" fontId="1" fillId="14" borderId="52" xfId="0" applyFont="1" applyFill="1" applyBorder="1" applyAlignment="1">
      <alignment horizontal="center" vertical="center" wrapText="1"/>
    </xf>
    <xf numFmtId="0" fontId="1" fillId="14" borderId="36" xfId="0" applyFont="1" applyFill="1" applyBorder="1" applyAlignment="1">
      <alignment horizontal="center" vertical="center" wrapText="1"/>
    </xf>
    <xf numFmtId="0" fontId="13" fillId="15" borderId="10" xfId="0" applyFont="1" applyFill="1" applyBorder="1" applyAlignment="1">
      <alignment horizontal="center" vertical="center" wrapText="1"/>
    </xf>
    <xf numFmtId="0" fontId="13" fillId="15" borderId="12" xfId="0" applyFont="1" applyFill="1" applyBorder="1" applyAlignment="1">
      <alignment horizontal="center" vertical="center" wrapText="1"/>
    </xf>
    <xf numFmtId="0" fontId="9" fillId="0" borderId="31" xfId="0" applyFont="1" applyBorder="1" applyAlignment="1">
      <alignment horizontal="left" vertical="center" wrapText="1" indent="1"/>
    </xf>
    <xf numFmtId="0" fontId="9" fillId="0" borderId="32" xfId="0" applyFont="1" applyBorder="1" applyAlignment="1">
      <alignment horizontal="left" vertical="center" wrapText="1" indent="1"/>
    </xf>
    <xf numFmtId="0" fontId="14" fillId="13" borderId="33" xfId="0" applyFont="1" applyFill="1" applyBorder="1" applyAlignment="1">
      <alignment horizontal="center" vertical="center" textRotation="90" wrapText="1"/>
    </xf>
    <xf numFmtId="0" fontId="14" fillId="13" borderId="52" xfId="0" applyFont="1" applyFill="1" applyBorder="1" applyAlignment="1">
      <alignment horizontal="center" vertical="center" textRotation="90" wrapText="1"/>
    </xf>
    <xf numFmtId="0" fontId="9" fillId="0" borderId="2" xfId="0" applyFont="1" applyBorder="1" applyAlignment="1">
      <alignment horizontal="left" vertical="center" wrapText="1" indent="1"/>
    </xf>
    <xf numFmtId="0" fontId="9" fillId="0" borderId="3" xfId="0" applyFont="1" applyBorder="1" applyAlignment="1">
      <alignment horizontal="left" vertical="center" wrapText="1" indent="1"/>
    </xf>
    <xf numFmtId="0" fontId="9" fillId="0" borderId="14" xfId="0" applyFont="1" applyBorder="1" applyAlignment="1">
      <alignment horizontal="left" vertical="center" wrapText="1" indent="1"/>
    </xf>
    <xf numFmtId="0" fontId="9" fillId="0" borderId="44" xfId="0" applyFont="1" applyBorder="1" applyAlignment="1">
      <alignment horizontal="left" vertical="center" wrapText="1" indent="1"/>
    </xf>
    <xf numFmtId="0" fontId="9" fillId="0" borderId="51" xfId="0" applyFont="1" applyBorder="1" applyAlignment="1">
      <alignment horizontal="left" vertical="center" wrapText="1" indent="1"/>
    </xf>
    <xf numFmtId="0" fontId="9" fillId="0" borderId="46" xfId="0" applyFont="1" applyBorder="1" applyAlignment="1">
      <alignment horizontal="left" vertical="center" wrapText="1" indent="1"/>
    </xf>
    <xf numFmtId="0" fontId="13" fillId="2" borderId="24" xfId="0" applyFont="1" applyFill="1" applyBorder="1" applyAlignment="1">
      <alignment horizontal="left" vertical="center" wrapText="1" indent="1"/>
    </xf>
    <xf numFmtId="0" fontId="13" fillId="2" borderId="11" xfId="0" applyFont="1" applyFill="1" applyBorder="1" applyAlignment="1">
      <alignment horizontal="left" vertical="center" wrapText="1" indent="1"/>
    </xf>
    <xf numFmtId="0" fontId="13" fillId="2" borderId="26" xfId="0" applyFont="1" applyFill="1" applyBorder="1" applyAlignment="1">
      <alignment horizontal="left" vertical="center" wrapText="1" indent="1"/>
    </xf>
    <xf numFmtId="0" fontId="9" fillId="14" borderId="19" xfId="0" applyFont="1" applyFill="1" applyBorder="1" applyAlignment="1">
      <alignment horizontal="center" vertical="center" wrapText="1"/>
    </xf>
    <xf numFmtId="0" fontId="9" fillId="14" borderId="1" xfId="0" applyFont="1" applyFill="1" applyBorder="1" applyAlignment="1">
      <alignment horizontal="center" vertical="center" wrapText="1"/>
    </xf>
    <xf numFmtId="0" fontId="9" fillId="14" borderId="52" xfId="0" applyFont="1" applyFill="1" applyBorder="1" applyAlignment="1">
      <alignment horizontal="center" vertical="center" wrapText="1"/>
    </xf>
    <xf numFmtId="0" fontId="9" fillId="14" borderId="62" xfId="0" applyFont="1" applyFill="1" applyBorder="1" applyAlignment="1">
      <alignment horizontal="center" vertical="center" wrapText="1"/>
    </xf>
    <xf numFmtId="0" fontId="9" fillId="14" borderId="13" xfId="0" applyFont="1" applyFill="1" applyBorder="1" applyAlignment="1">
      <alignment horizontal="center" vertical="center" wrapText="1"/>
    </xf>
    <xf numFmtId="0" fontId="9" fillId="14" borderId="4" xfId="0" applyFont="1" applyFill="1" applyBorder="1" applyAlignment="1">
      <alignment horizontal="center" vertical="center" wrapText="1"/>
    </xf>
    <xf numFmtId="0" fontId="18" fillId="0" borderId="21" xfId="0" applyFont="1" applyBorder="1" applyAlignment="1">
      <alignment horizontal="left" vertical="center" wrapText="1" indent="1"/>
    </xf>
    <xf numFmtId="0" fontId="18" fillId="0" borderId="22" xfId="0" applyFont="1" applyBorder="1" applyAlignment="1">
      <alignment horizontal="left" vertical="center" wrapText="1" indent="1"/>
    </xf>
    <xf numFmtId="0" fontId="18" fillId="0" borderId="23" xfId="0" applyFont="1" applyBorder="1" applyAlignment="1">
      <alignment horizontal="left" vertical="center" wrapText="1" indent="1"/>
    </xf>
    <xf numFmtId="0" fontId="9" fillId="0" borderId="2" xfId="0" applyFont="1" applyBorder="1" applyAlignment="1">
      <alignment horizontal="left" vertical="center" indent="1"/>
    </xf>
    <xf numFmtId="0" fontId="9" fillId="0" borderId="3" xfId="0" applyFont="1" applyBorder="1" applyAlignment="1">
      <alignment horizontal="left" vertical="center" indent="1"/>
    </xf>
    <xf numFmtId="0" fontId="9" fillId="0" borderId="14" xfId="0" applyFont="1" applyBorder="1" applyAlignment="1">
      <alignment horizontal="left" vertical="center" indent="1"/>
    </xf>
    <xf numFmtId="0" fontId="14" fillId="13" borderId="43" xfId="0" applyFont="1" applyFill="1" applyBorder="1" applyAlignment="1">
      <alignment horizontal="center" vertical="center" wrapText="1"/>
    </xf>
    <xf numFmtId="0" fontId="14" fillId="13" borderId="11" xfId="0" applyFont="1" applyFill="1" applyBorder="1" applyAlignment="1">
      <alignment horizontal="center" vertical="center" wrapText="1"/>
    </xf>
    <xf numFmtId="0" fontId="14" fillId="13" borderId="12" xfId="0" applyFont="1" applyFill="1" applyBorder="1" applyAlignment="1">
      <alignment horizontal="center" vertical="center" wrapText="1"/>
    </xf>
    <xf numFmtId="0" fontId="13" fillId="11" borderId="43" xfId="0" applyFont="1" applyFill="1" applyBorder="1" applyAlignment="1">
      <alignment horizontal="center" vertical="center" wrapText="1"/>
    </xf>
    <xf numFmtId="0" fontId="13" fillId="11" borderId="11" xfId="0" applyFont="1" applyFill="1" applyBorder="1" applyAlignment="1">
      <alignment horizontal="center" vertical="center" wrapText="1"/>
    </xf>
    <xf numFmtId="0" fontId="13" fillId="11" borderId="12" xfId="0" applyFont="1" applyFill="1" applyBorder="1" applyAlignment="1">
      <alignment horizontal="center" vertical="center" wrapText="1"/>
    </xf>
    <xf numFmtId="0" fontId="9" fillId="11" borderId="54" xfId="0" applyFont="1" applyFill="1" applyBorder="1" applyAlignment="1">
      <alignment horizontal="center" vertical="top" wrapText="1"/>
    </xf>
    <xf numFmtId="0" fontId="9" fillId="11" borderId="61" xfId="0" applyFont="1" applyFill="1" applyBorder="1" applyAlignment="1">
      <alignment horizontal="center" vertical="top" wrapText="1"/>
    </xf>
    <xf numFmtId="0" fontId="9" fillId="11" borderId="50" xfId="0" applyFont="1" applyFill="1" applyBorder="1" applyAlignment="1">
      <alignment horizontal="center" vertical="top" wrapText="1"/>
    </xf>
    <xf numFmtId="0" fontId="13" fillId="11" borderId="59" xfId="0" applyFont="1" applyFill="1" applyBorder="1" applyAlignment="1">
      <alignment horizontal="center" wrapText="1"/>
    </xf>
    <xf numFmtId="0" fontId="13" fillId="11" borderId="34" xfId="0" applyFont="1" applyFill="1" applyBorder="1" applyAlignment="1">
      <alignment horizontal="center" wrapText="1"/>
    </xf>
    <xf numFmtId="0" fontId="13" fillId="11" borderId="60" xfId="0" applyFont="1" applyFill="1" applyBorder="1" applyAlignment="1">
      <alignment horizontal="center" wrapText="1"/>
    </xf>
    <xf numFmtId="0" fontId="13" fillId="8" borderId="24" xfId="0" applyFont="1" applyFill="1" applyBorder="1" applyAlignment="1">
      <alignment horizontal="left" vertical="center" wrapText="1" indent="1"/>
    </xf>
    <xf numFmtId="0" fontId="13" fillId="8" borderId="11" xfId="0" applyFont="1" applyFill="1" applyBorder="1" applyAlignment="1">
      <alignment horizontal="left" vertical="center" wrapText="1" indent="1"/>
    </xf>
    <xf numFmtId="0" fontId="13" fillId="8" borderId="26" xfId="0" applyFont="1" applyFill="1" applyBorder="1" applyAlignment="1">
      <alignment horizontal="left" vertical="center" wrapText="1" indent="1"/>
    </xf>
    <xf numFmtId="0" fontId="13" fillId="2" borderId="54" xfId="0" applyFont="1" applyFill="1" applyBorder="1" applyAlignment="1">
      <alignment horizontal="left" vertical="center" wrapText="1" indent="1"/>
    </xf>
    <xf numFmtId="0" fontId="13" fillId="2" borderId="61" xfId="0" applyFont="1" applyFill="1" applyBorder="1" applyAlignment="1">
      <alignment horizontal="left" vertical="center" wrapText="1" indent="1"/>
    </xf>
    <xf numFmtId="0" fontId="13" fillId="2" borderId="50" xfId="0" applyFont="1" applyFill="1" applyBorder="1" applyAlignment="1">
      <alignment horizontal="left" vertical="center" wrapText="1" indent="1"/>
    </xf>
    <xf numFmtId="0" fontId="14" fillId="13" borderId="37" xfId="0" applyFont="1" applyFill="1" applyBorder="1" applyAlignment="1">
      <alignment horizontal="center" vertical="center" wrapText="1"/>
    </xf>
    <xf numFmtId="0" fontId="14" fillId="13" borderId="38" xfId="0" applyFont="1" applyFill="1" applyBorder="1" applyAlignment="1">
      <alignment horizontal="center" vertical="center" wrapText="1"/>
    </xf>
    <xf numFmtId="0" fontId="13" fillId="15" borderId="24" xfId="0" applyFont="1" applyFill="1" applyBorder="1" applyAlignment="1">
      <alignment horizontal="center" vertical="center"/>
    </xf>
    <xf numFmtId="0" fontId="13" fillId="15" borderId="25" xfId="0" applyFont="1" applyFill="1" applyBorder="1" applyAlignment="1">
      <alignment horizontal="center" vertical="center"/>
    </xf>
    <xf numFmtId="0" fontId="17" fillId="16" borderId="33" xfId="0" applyFont="1" applyFill="1" applyBorder="1" applyAlignment="1">
      <alignment horizontal="center" vertical="center" wrapText="1"/>
    </xf>
    <xf numFmtId="0" fontId="17" fillId="16" borderId="34" xfId="0" applyFont="1" applyFill="1" applyBorder="1" applyAlignment="1">
      <alignment horizontal="center" vertical="center" wrapText="1"/>
    </xf>
    <xf numFmtId="0" fontId="17" fillId="16" borderId="35" xfId="0" applyFont="1" applyFill="1" applyBorder="1" applyAlignment="1">
      <alignment horizontal="center" vertical="center" wrapText="1"/>
    </xf>
  </cellXfs>
  <cellStyles count="1">
    <cellStyle name="Normalny" xfId="0" builtinId="0"/>
  </cellStyles>
  <dxfs count="76">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C000"/>
        </patternFill>
      </fill>
    </dxf>
    <dxf>
      <fill>
        <patternFill>
          <bgColor rgb="FFFFFF00"/>
        </patternFill>
      </fill>
    </dxf>
    <dxf>
      <fill>
        <patternFill>
          <bgColor theme="7" tint="0.79998168889431442"/>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C000"/>
        </patternFill>
      </fill>
    </dxf>
    <dxf>
      <fill>
        <patternFill>
          <bgColor rgb="FFFFFF00"/>
        </patternFill>
      </fill>
    </dxf>
    <dxf>
      <fill>
        <patternFill>
          <bgColor theme="7" tint="0.79998168889431442"/>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C000"/>
        </patternFill>
      </fill>
    </dxf>
    <dxf>
      <fill>
        <patternFill>
          <bgColor rgb="FFFFFF00"/>
        </patternFill>
      </fill>
    </dxf>
    <dxf>
      <fill>
        <patternFill>
          <bgColor theme="7" tint="0.79998168889431442"/>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C000"/>
        </patternFill>
      </fill>
    </dxf>
    <dxf>
      <fill>
        <patternFill>
          <bgColor rgb="FFFFFF00"/>
        </patternFill>
      </fill>
    </dxf>
    <dxf>
      <fill>
        <patternFill>
          <bgColor theme="7" tint="0.79998168889431442"/>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theme="7" tint="0.39994506668294322"/>
        </patternFill>
      </fill>
    </dxf>
    <dxf>
      <font>
        <b val="0"/>
        <i val="0"/>
        <strike val="0"/>
        <condense val="0"/>
        <extend val="0"/>
        <outline val="0"/>
        <shadow val="0"/>
        <u val="none"/>
        <vertAlign val="baseline"/>
        <sz val="11"/>
        <color rgb="FF323130"/>
        <name val="Segoe UI"/>
        <family val="2"/>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rgb="FF323130"/>
        <name val="Segoe UI"/>
        <family val="2"/>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rgb="FF323130"/>
        <name val="Segoe UI"/>
        <family val="2"/>
        <scheme val="none"/>
      </font>
      <fill>
        <patternFill patternType="none">
          <fgColor indexed="64"/>
          <bgColor auto="1"/>
        </patternFill>
      </fill>
      <alignment horizontal="general" vertical="center" textRotation="0" wrapText="1" indent="0" justifyLastLine="0" shrinkToFit="0" readingOrder="0"/>
    </dxf>
    <dxf>
      <font>
        <b val="0"/>
        <strike val="0"/>
        <outline val="0"/>
        <shadow val="0"/>
        <u val="none"/>
        <vertAlign val="baseline"/>
        <sz val="11"/>
        <color theme="1"/>
        <name val="Segoe UI"/>
        <family val="2"/>
        <scheme val="none"/>
      </font>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0"/>
        <name val="Segoe UI"/>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family val="2"/>
        <scheme val="none"/>
      </font>
      <fill>
        <patternFill patternType="none">
          <fgColor indexed="64"/>
          <bgColor auto="1"/>
        </patternFill>
      </fill>
      <alignment horizontal="left" vertical="center" textRotation="0" wrapText="1" indent="1" justifyLastLine="0" shrinkToFit="0" readingOrder="0"/>
      <border diagonalUp="0" diagonalDown="0" outline="0">
        <left/>
        <right/>
        <top/>
        <bottom style="medium">
          <color rgb="FFE6E6E6"/>
        </bottom>
      </border>
    </dxf>
    <dxf>
      <font>
        <name val="Aptos"/>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right/>
        <top/>
        <bottom style="medium">
          <color rgb="FFE6E6E6"/>
        </bottom>
      </border>
    </dxf>
    <dxf>
      <font>
        <b val="0"/>
        <i val="0"/>
        <strike val="0"/>
        <condense val="0"/>
        <extend val="0"/>
        <outline val="0"/>
        <shadow val="0"/>
        <u val="none"/>
        <vertAlign val="baseline"/>
        <sz val="11"/>
        <color theme="1"/>
        <name val="Aptos"/>
        <family val="2"/>
        <scheme val="none"/>
      </font>
      <fill>
        <patternFill patternType="none">
          <fgColor indexed="64"/>
          <bgColor auto="1"/>
        </patternFill>
      </fill>
      <alignment horizontal="left" vertical="center" textRotation="0" wrapText="1" indent="1" justifyLastLine="0" shrinkToFit="0" readingOrder="0"/>
      <border diagonalUp="0" diagonalDown="0" outline="0">
        <left/>
        <right style="medium">
          <color rgb="FFE6E6E6"/>
        </right>
        <top/>
        <bottom style="medium">
          <color rgb="FFE6E6E6"/>
        </bottom>
      </border>
    </dxf>
    <dxf>
      <font>
        <b val="0"/>
        <i val="0"/>
        <strike val="0"/>
        <condense val="0"/>
        <extend val="0"/>
        <outline val="0"/>
        <shadow val="0"/>
        <u val="none"/>
        <vertAlign val="baseline"/>
        <sz val="11"/>
        <color theme="1"/>
        <name val="Aptos"/>
        <family val="2"/>
        <scheme val="none"/>
      </font>
      <fill>
        <patternFill patternType="none">
          <fgColor indexed="64"/>
          <bgColor auto="1"/>
        </patternFill>
      </fill>
      <alignment horizontal="left" vertical="center" textRotation="0" wrapText="1" indent="1" justifyLastLine="0" shrinkToFit="0" readingOrder="0"/>
      <border diagonalUp="0" diagonalDown="0" outline="0">
        <left/>
        <right style="medium">
          <color rgb="FFE6E6E6"/>
        </right>
        <top/>
        <bottom style="medium">
          <color rgb="FFE6E6E6"/>
        </bottom>
      </border>
    </dxf>
    <dxf>
      <border outline="0">
        <left style="medium">
          <color rgb="FFE6E6E6"/>
        </left>
        <right style="medium">
          <color rgb="FFE6E6E6"/>
        </right>
        <top style="medium">
          <color rgb="FFE6E6E6"/>
        </top>
        <bottom style="medium">
          <color rgb="FFE6E6E6"/>
        </bottom>
      </border>
    </dxf>
    <dxf>
      <fill>
        <patternFill patternType="none">
          <fgColor indexed="64"/>
          <bgColor auto="1"/>
        </patternFill>
      </fill>
    </dxf>
    <dxf>
      <border outline="0">
        <bottom style="medium">
          <color rgb="FFE6E6E6"/>
        </bottom>
      </border>
    </dxf>
    <dxf>
      <font>
        <b/>
        <i val="0"/>
        <strike val="0"/>
        <condense val="0"/>
        <extend val="0"/>
        <outline val="0"/>
        <shadow val="0"/>
        <u val="none"/>
        <vertAlign val="baseline"/>
        <sz val="11"/>
        <color theme="0"/>
        <name val="Aptos"/>
        <family val="2"/>
        <scheme val="none"/>
      </font>
      <fill>
        <patternFill patternType="none">
          <fgColor indexed="64"/>
          <bgColor auto="1"/>
        </patternFill>
      </fill>
      <alignment horizontal="left" vertical="center" textRotation="0" wrapText="1" indent="1" justifyLastLine="0" shrinkToFit="0" readingOrder="0"/>
      <border diagonalUp="0" diagonalDown="0" outline="0">
        <left style="medium">
          <color rgb="FFE6E6E6"/>
        </left>
        <right style="medium">
          <color rgb="FFE6E6E6"/>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25977</xdr:colOff>
      <xdr:row>1</xdr:row>
      <xdr:rowOff>395786</xdr:rowOff>
    </xdr:to>
    <xdr:pic>
      <xdr:nvPicPr>
        <xdr:cNvPr id="4" name="Picture 3">
          <a:extLst>
            <a:ext uri="{FF2B5EF4-FFF2-40B4-BE49-F238E27FC236}">
              <a16:creationId xmlns:a16="http://schemas.microsoft.com/office/drawing/2014/main" id="{B9BC138B-68B2-4ABB-8EFF-7C3BCF65CF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6136" y="181841"/>
          <a:ext cx="2467841" cy="39578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Christopher Sundberg" id="{8124B5F8-F9DB-4968-9639-3EC8EF9EFC07}" userId="S::Christopher.Sundberg@woodward.com::dc49b2a9-2d5c-4d38-8220-38805b90a29c"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60049B4-1A23-4B20-BC97-A095780827FC}" name="T_27Conversion" displayName="T_27Conversion" ref="A1:D63" totalsRowShown="0" headerRowDxfId="75" dataDxfId="73" headerRowBorderDxfId="74" tableBorderDxfId="72">
  <autoFilter ref="A1:D63" xr:uid="{B60049B4-1A23-4B20-BC97-A095780827FC}"/>
  <tableColumns count="4">
    <tableColumn id="1" xr3:uid="{10C190CB-56F7-4741-9714-3E7041849424}" name="ID" dataDxfId="71"/>
    <tableColumn id="2" xr3:uid="{3AABBF14-76F4-49D4-B174-2F687BAC6E33}" name="Topic" dataDxfId="70"/>
    <tableColumn id="5" xr3:uid="{1F362F9E-EB03-4CE6-BDF3-19FFF269724D}" name="Covered by ISO 27001" dataDxfId="69"/>
    <tableColumn id="4" xr3:uid="{C23FD374-A892-4002-9B8B-5BC0F03F870B}" name="Reference / Notes" dataDxfId="6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0996884-ED38-424C-BC69-ED16DA348231}" name="T_CSRToISO27001" displayName="T_CSRToISO27001" ref="A1:D18" totalsRowShown="0" headerRowDxfId="67" dataDxfId="66">
  <autoFilter ref="A1:D18" xr:uid="{50996884-ED38-424C-BC69-ED16DA348231}"/>
  <tableColumns count="4">
    <tableColumn id="4" xr3:uid="{0E90363B-9C1C-4949-A3CC-C06A5A54DD7F}" name="CSR" dataDxfId="65"/>
    <tableColumn id="1" xr3:uid="{7AE30815-81AD-4A52-AD88-86DD60501ABE}" name="CSR Requirement" dataDxfId="64"/>
    <tableColumn id="2" xr3:uid="{91DD97C6-F9F7-42EC-8154-F61F42B5FE9D}" name="ISO/IEC 27001 Clause/Control" dataDxfId="63"/>
    <tableColumn id="3" xr3:uid="{D0CF19DA-5963-47E5-B23F-DCF8AB96C335}" name="Explanation" dataDxfId="62"/>
  </tableColumns>
  <tableStyleInfo name="TableStyleMedium2" showFirstColumn="0" showLastColumn="0" showRowStripes="1" showColumnStripes="0"/>
</table>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3" dT="2025-08-04T23:16:23.18" personId="{8124B5F8-F9DB-4968-9639-3EC8EF9EFC07}" id="{C6EBB0C4-28A1-466B-B155-29CF982AF92C}">
    <text xml:space="preserve">Add topic on mandatory cybersecurity assessment.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1FA36-557E-4813-B775-14F875FA2D93}">
  <dimension ref="B1:I26"/>
  <sheetViews>
    <sheetView showGridLines="0" tabSelected="1" topLeftCell="A12" zoomScaleNormal="100" workbookViewId="0">
      <selection activeCell="B26" sqref="B26:E26"/>
    </sheetView>
  </sheetViews>
  <sheetFormatPr defaultColWidth="9.1328125" defaultRowHeight="13.5" x14ac:dyDescent="0.45"/>
  <cols>
    <col min="1" max="1" width="9.1328125" style="1"/>
    <col min="2" max="2" width="36.53125" style="1" customWidth="1"/>
    <col min="3" max="3" width="45.46484375" style="1" customWidth="1"/>
    <col min="4" max="4" width="9.1328125" style="1"/>
    <col min="5" max="5" width="53.6640625" style="1" customWidth="1"/>
    <col min="6" max="7" width="9.1328125" style="1"/>
    <col min="8" max="8" width="0" style="1" hidden="1" customWidth="1"/>
    <col min="9" max="16384" width="9.1328125" style="1"/>
  </cols>
  <sheetData>
    <row r="1" spans="2:9" ht="18.75" customHeight="1" x14ac:dyDescent="0.45"/>
    <row r="2" spans="2:9" ht="36.75" customHeight="1" x14ac:dyDescent="0.45">
      <c r="B2" s="178"/>
      <c r="C2" s="178"/>
      <c r="D2" s="178"/>
      <c r="E2" s="178"/>
    </row>
    <row r="3" spans="2:9" ht="13.9" thickBot="1" x14ac:dyDescent="0.5"/>
    <row r="4" spans="2:9" ht="31.5" customHeight="1" x14ac:dyDescent="0.45">
      <c r="B4" s="172" t="s">
        <v>0</v>
      </c>
      <c r="C4" s="173"/>
      <c r="D4" s="173"/>
      <c r="E4" s="174"/>
      <c r="F4" s="13"/>
      <c r="G4" s="13"/>
      <c r="H4" s="13"/>
      <c r="I4" s="13"/>
    </row>
    <row r="5" spans="2:9" ht="31.5" customHeight="1" thickBot="1" x14ac:dyDescent="0.5">
      <c r="B5" s="175" t="s">
        <v>330</v>
      </c>
      <c r="C5" s="176"/>
      <c r="D5" s="176"/>
      <c r="E5" s="177"/>
    </row>
    <row r="6" spans="2:9" ht="13.9" thickBot="1" x14ac:dyDescent="0.5"/>
    <row r="7" spans="2:9" ht="23.25" customHeight="1" thickBot="1" x14ac:dyDescent="0.5">
      <c r="B7" s="91" t="s">
        <v>1</v>
      </c>
      <c r="C7" s="92" t="s">
        <v>2</v>
      </c>
    </row>
    <row r="8" spans="2:9" ht="13.9" thickBot="1" x14ac:dyDescent="0.5"/>
    <row r="9" spans="2:9" ht="23.25" customHeight="1" x14ac:dyDescent="0.45">
      <c r="B9" s="90" t="s">
        <v>3</v>
      </c>
      <c r="C9" s="26"/>
      <c r="H9" s="1" t="s">
        <v>4</v>
      </c>
    </row>
    <row r="10" spans="2:9" ht="23.25" customHeight="1" x14ac:dyDescent="0.45">
      <c r="B10" s="15" t="s">
        <v>5</v>
      </c>
      <c r="C10" s="17" t="s">
        <v>2</v>
      </c>
      <c r="H10" s="1" t="s">
        <v>6</v>
      </c>
    </row>
    <row r="11" spans="2:9" ht="23.25" customHeight="1" thickBot="1" x14ac:dyDescent="0.5">
      <c r="B11" s="16" t="s">
        <v>7</v>
      </c>
      <c r="C11" s="18"/>
    </row>
    <row r="12" spans="2:9" ht="13.9" thickBot="1" x14ac:dyDescent="0.5"/>
    <row r="13" spans="2:9" ht="27" customHeight="1" thickBot="1" x14ac:dyDescent="0.5">
      <c r="B13" s="168" t="s">
        <v>8</v>
      </c>
      <c r="C13" s="169"/>
      <c r="D13" s="170"/>
      <c r="E13" s="171"/>
      <c r="F13" s="2"/>
      <c r="G13" s="2"/>
      <c r="H13" s="2"/>
    </row>
    <row r="14" spans="2:9" ht="50.25" customHeight="1" x14ac:dyDescent="0.45">
      <c r="B14" s="164" t="s">
        <v>9</v>
      </c>
      <c r="C14" s="165"/>
      <c r="D14" s="12"/>
      <c r="E14" s="14"/>
    </row>
    <row r="15" spans="2:9" ht="24" customHeight="1" x14ac:dyDescent="0.45">
      <c r="B15" s="166" t="s">
        <v>10</v>
      </c>
      <c r="C15" s="167"/>
      <c r="D15" s="12"/>
      <c r="E15" s="9" t="s">
        <v>11</v>
      </c>
    </row>
    <row r="16" spans="2:9" ht="24" customHeight="1" x14ac:dyDescent="0.45">
      <c r="B16" s="166" t="s">
        <v>379</v>
      </c>
      <c r="C16" s="167"/>
      <c r="D16" s="12"/>
      <c r="E16" s="9" t="s">
        <v>11</v>
      </c>
    </row>
    <row r="17" spans="2:5" ht="24" customHeight="1" x14ac:dyDescent="0.45">
      <c r="B17" s="166" t="s">
        <v>381</v>
      </c>
      <c r="C17" s="167"/>
      <c r="D17" s="12"/>
      <c r="E17" s="9" t="s">
        <v>11</v>
      </c>
    </row>
    <row r="18" spans="2:5" ht="24" customHeight="1" x14ac:dyDescent="0.45">
      <c r="B18" s="166" t="s">
        <v>341</v>
      </c>
      <c r="C18" s="167"/>
      <c r="D18" s="12"/>
      <c r="E18" s="9" t="s">
        <v>11</v>
      </c>
    </row>
    <row r="19" spans="2:5" ht="24" customHeight="1" x14ac:dyDescent="0.45">
      <c r="B19" s="166" t="s">
        <v>380</v>
      </c>
      <c r="C19" s="167"/>
      <c r="D19" s="12"/>
      <c r="E19" s="9" t="s">
        <v>11</v>
      </c>
    </row>
    <row r="20" spans="2:5" ht="24" customHeight="1" x14ac:dyDescent="0.45">
      <c r="B20" s="166" t="s">
        <v>12</v>
      </c>
      <c r="C20" s="167"/>
      <c r="D20" s="12"/>
      <c r="E20" s="9" t="s">
        <v>13</v>
      </c>
    </row>
    <row r="21" spans="2:5" ht="41.25" customHeight="1" x14ac:dyDescent="0.45">
      <c r="B21" s="166" t="s">
        <v>14</v>
      </c>
      <c r="C21" s="167"/>
      <c r="D21" s="12"/>
      <c r="E21" s="9" t="s">
        <v>15</v>
      </c>
    </row>
    <row r="22" spans="2:5" ht="39" customHeight="1" x14ac:dyDescent="0.45">
      <c r="B22" s="166" t="s">
        <v>16</v>
      </c>
      <c r="C22" s="167"/>
      <c r="D22" s="12"/>
      <c r="E22" s="9" t="s">
        <v>15</v>
      </c>
    </row>
    <row r="23" spans="2:5" ht="29.25" customHeight="1" thickBot="1" x14ac:dyDescent="0.5">
      <c r="B23" s="159" t="s">
        <v>17</v>
      </c>
      <c r="C23" s="160"/>
      <c r="D23" s="25"/>
      <c r="E23" s="10" t="s">
        <v>2</v>
      </c>
    </row>
    <row r="24" spans="2:5" ht="13.9" thickBot="1" x14ac:dyDescent="0.5"/>
    <row r="25" spans="2:5" ht="19.5" customHeight="1" x14ac:dyDescent="0.4">
      <c r="B25" s="161" t="s">
        <v>378</v>
      </c>
      <c r="C25" s="162"/>
      <c r="D25" s="162"/>
      <c r="E25" s="163"/>
    </row>
    <row r="26" spans="2:5" ht="98.25" customHeight="1" thickBot="1" x14ac:dyDescent="0.5">
      <c r="B26" s="156" t="s">
        <v>546</v>
      </c>
      <c r="C26" s="157"/>
      <c r="D26" s="157"/>
      <c r="E26" s="158"/>
    </row>
  </sheetData>
  <mergeCells count="16">
    <mergeCell ref="B13:E13"/>
    <mergeCell ref="B4:E4"/>
    <mergeCell ref="B5:E5"/>
    <mergeCell ref="B2:E2"/>
    <mergeCell ref="B22:C22"/>
    <mergeCell ref="B26:E26"/>
    <mergeCell ref="B23:C23"/>
    <mergeCell ref="B25:E25"/>
    <mergeCell ref="B14:C14"/>
    <mergeCell ref="B15:C15"/>
    <mergeCell ref="B16:C16"/>
    <mergeCell ref="B19:C19"/>
    <mergeCell ref="B21:C21"/>
    <mergeCell ref="B20:C20"/>
    <mergeCell ref="B18:C18"/>
    <mergeCell ref="B17:C17"/>
  </mergeCells>
  <conditionalFormatting sqref="D14:D23">
    <cfRule type="cellIs" dxfId="61" priority="1" operator="equal">
      <formula>"NO"</formula>
    </cfRule>
    <cfRule type="cellIs" dxfId="60" priority="2" operator="equal">
      <formula>"YES"</formula>
    </cfRule>
  </conditionalFormatting>
  <dataValidations count="1">
    <dataValidation type="list" allowBlank="1" showInputMessage="1" showErrorMessage="1" sqref="D14:D23" xr:uid="{B0E22867-333F-405C-B821-9AAAC36ABD9E}">
      <formula1>$H$9:$H$10</formula1>
    </dataValidation>
  </dataValidation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81851-6765-40F0-AD89-C6D759256364}">
  <dimension ref="A1:D18"/>
  <sheetViews>
    <sheetView workbookViewId="0">
      <selection activeCell="B2" sqref="B2"/>
    </sheetView>
  </sheetViews>
  <sheetFormatPr defaultRowHeight="14.25" x14ac:dyDescent="0.45"/>
  <cols>
    <col min="1" max="1" width="9.1328125" style="144"/>
    <col min="2" max="2" width="36.53125" customWidth="1"/>
    <col min="3" max="3" width="35.46484375" customWidth="1"/>
    <col min="4" max="4" width="117.1328125" customWidth="1"/>
  </cols>
  <sheetData>
    <row r="1" spans="1:4" ht="16.5" x14ac:dyDescent="0.45">
      <c r="A1" s="143" t="s">
        <v>203</v>
      </c>
      <c r="B1" s="143" t="s">
        <v>487</v>
      </c>
      <c r="C1" s="143" t="s">
        <v>488</v>
      </c>
      <c r="D1" s="143" t="s">
        <v>489</v>
      </c>
    </row>
    <row r="2" spans="1:4" ht="33" x14ac:dyDescent="0.45">
      <c r="A2" s="145" t="s">
        <v>207</v>
      </c>
      <c r="B2" s="142" t="s">
        <v>490</v>
      </c>
      <c r="C2" s="142" t="s">
        <v>491</v>
      </c>
      <c r="D2" s="142" t="s">
        <v>492</v>
      </c>
    </row>
    <row r="3" spans="1:4" ht="33" x14ac:dyDescent="0.45">
      <c r="A3" s="145" t="s">
        <v>210</v>
      </c>
      <c r="B3" s="142" t="s">
        <v>493</v>
      </c>
      <c r="C3" s="142" t="s">
        <v>494</v>
      </c>
      <c r="D3" s="142" t="s">
        <v>495</v>
      </c>
    </row>
    <row r="4" spans="1:4" ht="16.5" x14ac:dyDescent="0.45">
      <c r="A4" s="145" t="s">
        <v>213</v>
      </c>
      <c r="B4" s="142" t="s">
        <v>496</v>
      </c>
      <c r="C4" s="142" t="s">
        <v>497</v>
      </c>
      <c r="D4" s="142" t="s">
        <v>498</v>
      </c>
    </row>
    <row r="5" spans="1:4" ht="16.5" x14ac:dyDescent="0.45">
      <c r="A5" s="145" t="s">
        <v>216</v>
      </c>
      <c r="B5" s="142" t="s">
        <v>499</v>
      </c>
      <c r="C5" s="142" t="s">
        <v>500</v>
      </c>
      <c r="D5" s="142" t="s">
        <v>501</v>
      </c>
    </row>
    <row r="6" spans="1:4" ht="33" x14ac:dyDescent="0.45">
      <c r="A6" s="145" t="s">
        <v>219</v>
      </c>
      <c r="B6" s="142" t="s">
        <v>502</v>
      </c>
      <c r="C6" s="142" t="s">
        <v>503</v>
      </c>
      <c r="D6" s="142" t="s">
        <v>504</v>
      </c>
    </row>
    <row r="7" spans="1:4" ht="16.5" x14ac:dyDescent="0.45">
      <c r="A7" s="145" t="s">
        <v>222</v>
      </c>
      <c r="B7" s="142" t="s">
        <v>505</v>
      </c>
      <c r="C7" s="142" t="s">
        <v>500</v>
      </c>
      <c r="D7" s="142" t="s">
        <v>506</v>
      </c>
    </row>
    <row r="8" spans="1:4" ht="16.5" x14ac:dyDescent="0.45">
      <c r="A8" s="145" t="s">
        <v>225</v>
      </c>
      <c r="B8" s="142" t="s">
        <v>507</v>
      </c>
      <c r="C8" s="142" t="s">
        <v>508</v>
      </c>
      <c r="D8" s="142" t="s">
        <v>509</v>
      </c>
    </row>
    <row r="9" spans="1:4" ht="16.5" x14ac:dyDescent="0.45">
      <c r="A9" s="145" t="s">
        <v>227</v>
      </c>
      <c r="B9" s="142" t="s">
        <v>510</v>
      </c>
      <c r="C9" s="142" t="s">
        <v>511</v>
      </c>
      <c r="D9" s="142" t="s">
        <v>512</v>
      </c>
    </row>
    <row r="10" spans="1:4" ht="33" x14ac:dyDescent="0.45">
      <c r="A10" s="145" t="s">
        <v>229</v>
      </c>
      <c r="B10" s="142" t="s">
        <v>513</v>
      </c>
      <c r="C10" s="142" t="s">
        <v>514</v>
      </c>
      <c r="D10" s="142" t="s">
        <v>515</v>
      </c>
    </row>
    <row r="11" spans="1:4" ht="16.5" x14ac:dyDescent="0.45">
      <c r="A11" s="145" t="s">
        <v>231</v>
      </c>
      <c r="B11" s="142" t="s">
        <v>516</v>
      </c>
      <c r="C11" s="142" t="s">
        <v>517</v>
      </c>
      <c r="D11" s="142" t="s">
        <v>518</v>
      </c>
    </row>
    <row r="12" spans="1:4" ht="33" x14ac:dyDescent="0.45">
      <c r="A12" s="145" t="s">
        <v>233</v>
      </c>
      <c r="B12" s="142" t="s">
        <v>519</v>
      </c>
      <c r="C12" s="142" t="s">
        <v>520</v>
      </c>
      <c r="D12" s="142" t="s">
        <v>521</v>
      </c>
    </row>
    <row r="13" spans="1:4" ht="16.5" x14ac:dyDescent="0.45">
      <c r="A13" s="145" t="s">
        <v>236</v>
      </c>
      <c r="B13" s="142" t="s">
        <v>522</v>
      </c>
      <c r="C13" s="142" t="s">
        <v>508</v>
      </c>
      <c r="D13" s="142" t="s">
        <v>523</v>
      </c>
    </row>
    <row r="14" spans="1:4" ht="33" x14ac:dyDescent="0.45">
      <c r="A14" s="145" t="s">
        <v>239</v>
      </c>
      <c r="B14" s="142" t="s">
        <v>524</v>
      </c>
      <c r="C14" s="142" t="s">
        <v>525</v>
      </c>
      <c r="D14" s="142" t="s">
        <v>526</v>
      </c>
    </row>
    <row r="15" spans="1:4" ht="33" x14ac:dyDescent="0.45">
      <c r="A15" s="145" t="s">
        <v>242</v>
      </c>
      <c r="B15" s="142" t="s">
        <v>527</v>
      </c>
      <c r="C15" s="142" t="s">
        <v>528</v>
      </c>
      <c r="D15" s="142" t="s">
        <v>529</v>
      </c>
    </row>
    <row r="16" spans="1:4" ht="33" x14ac:dyDescent="0.45">
      <c r="A16" s="145" t="s">
        <v>324</v>
      </c>
      <c r="B16" s="142" t="s">
        <v>530</v>
      </c>
      <c r="C16" s="142" t="s">
        <v>531</v>
      </c>
      <c r="D16" s="142" t="s">
        <v>532</v>
      </c>
    </row>
    <row r="17" spans="1:4" ht="49.5" x14ac:dyDescent="0.45">
      <c r="A17" s="145" t="s">
        <v>375</v>
      </c>
      <c r="B17" s="142" t="s">
        <v>533</v>
      </c>
      <c r="C17" s="142" t="s">
        <v>534</v>
      </c>
      <c r="D17" s="142" t="s">
        <v>535</v>
      </c>
    </row>
    <row r="18" spans="1:4" ht="49.5" x14ac:dyDescent="0.45">
      <c r="A18" s="145" t="s">
        <v>376</v>
      </c>
      <c r="B18" s="142" t="s">
        <v>536</v>
      </c>
      <c r="C18" s="142" t="s">
        <v>534</v>
      </c>
      <c r="D18" s="142" t="s">
        <v>537</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F1B65-8348-4772-A019-46C4F4A49671}">
  <dimension ref="A1:J55"/>
  <sheetViews>
    <sheetView workbookViewId="0">
      <selection activeCell="C6" sqref="C6:J11"/>
    </sheetView>
  </sheetViews>
  <sheetFormatPr defaultRowHeight="14.25" x14ac:dyDescent="0.45"/>
  <sheetData>
    <row r="1" spans="1:10" s="146" customFormat="1" ht="14.65" thickBot="1" x14ac:dyDescent="0.5"/>
    <row r="2" spans="1:10" s="147" customFormat="1" ht="28.5" customHeight="1" x14ac:dyDescent="0.6">
      <c r="A2" s="68"/>
      <c r="B2" s="190" t="s">
        <v>327</v>
      </c>
      <c r="C2" s="191"/>
      <c r="D2" s="191"/>
      <c r="E2" s="191"/>
      <c r="F2" s="191"/>
      <c r="G2" s="191"/>
      <c r="H2" s="191"/>
      <c r="I2" s="191"/>
      <c r="J2" s="192"/>
    </row>
    <row r="3" spans="1:10" s="147" customFormat="1" ht="28.5" customHeight="1" thickBot="1" x14ac:dyDescent="0.5">
      <c r="B3" s="175" t="s">
        <v>538</v>
      </c>
      <c r="C3" s="193"/>
      <c r="D3" s="193"/>
      <c r="E3" s="193"/>
      <c r="F3" s="193"/>
      <c r="G3" s="193"/>
      <c r="H3" s="193"/>
      <c r="I3" s="193"/>
      <c r="J3" s="194"/>
    </row>
    <row r="4" spans="1:10" s="146" customFormat="1" x14ac:dyDescent="0.45"/>
    <row r="5" spans="1:10" s="146" customFormat="1" ht="14.65" thickBot="1" x14ac:dyDescent="0.5"/>
    <row r="6" spans="1:10" s="146" customFormat="1" ht="15" customHeight="1" x14ac:dyDescent="0.45">
      <c r="A6" s="148"/>
      <c r="B6" s="149"/>
      <c r="C6" s="195" t="s">
        <v>548</v>
      </c>
      <c r="D6" s="195"/>
      <c r="E6" s="195"/>
      <c r="F6" s="195"/>
      <c r="G6" s="195"/>
      <c r="H6" s="195"/>
      <c r="I6" s="195"/>
      <c r="J6" s="196"/>
    </row>
    <row r="7" spans="1:10" s="146" customFormat="1" x14ac:dyDescent="0.45">
      <c r="A7" s="150"/>
      <c r="B7" s="151"/>
      <c r="C7" s="197"/>
      <c r="D7" s="197"/>
      <c r="E7" s="197"/>
      <c r="F7" s="197"/>
      <c r="G7" s="197"/>
      <c r="H7" s="197"/>
      <c r="I7" s="197"/>
      <c r="J7" s="198"/>
    </row>
    <row r="8" spans="1:10" s="146" customFormat="1" x14ac:dyDescent="0.45">
      <c r="A8" s="201" t="s">
        <v>539</v>
      </c>
      <c r="B8" s="202"/>
      <c r="C8" s="197"/>
      <c r="D8" s="197"/>
      <c r="E8" s="197"/>
      <c r="F8" s="197"/>
      <c r="G8" s="197"/>
      <c r="H8" s="197"/>
      <c r="I8" s="197"/>
      <c r="J8" s="198"/>
    </row>
    <row r="9" spans="1:10" s="146" customFormat="1" x14ac:dyDescent="0.45">
      <c r="A9" s="201"/>
      <c r="B9" s="202"/>
      <c r="C9" s="197"/>
      <c r="D9" s="197"/>
      <c r="E9" s="197"/>
      <c r="F9" s="197"/>
      <c r="G9" s="197"/>
      <c r="H9" s="197"/>
      <c r="I9" s="197"/>
      <c r="J9" s="198"/>
    </row>
    <row r="10" spans="1:10" s="146" customFormat="1" x14ac:dyDescent="0.45">
      <c r="A10" s="150"/>
      <c r="B10" s="151"/>
      <c r="C10" s="197"/>
      <c r="D10" s="197"/>
      <c r="E10" s="197"/>
      <c r="F10" s="197"/>
      <c r="G10" s="197"/>
      <c r="H10" s="197"/>
      <c r="I10" s="197"/>
      <c r="J10" s="198"/>
    </row>
    <row r="11" spans="1:10" s="146" customFormat="1" ht="14.65" thickBot="1" x14ac:dyDescent="0.5">
      <c r="A11" s="152"/>
      <c r="B11" s="153"/>
      <c r="C11" s="199"/>
      <c r="D11" s="199"/>
      <c r="E11" s="199"/>
      <c r="F11" s="199"/>
      <c r="G11" s="199"/>
      <c r="H11" s="199"/>
      <c r="I11" s="199"/>
      <c r="J11" s="200"/>
    </row>
    <row r="12" spans="1:10" s="146" customFormat="1" x14ac:dyDescent="0.45">
      <c r="A12" s="154"/>
      <c r="C12" s="155"/>
      <c r="D12" s="155"/>
      <c r="E12" s="155"/>
      <c r="F12" s="155"/>
      <c r="G12" s="155"/>
      <c r="H12" s="155"/>
      <c r="I12" s="155"/>
      <c r="J12" s="155"/>
    </row>
    <row r="13" spans="1:10" s="146" customFormat="1" x14ac:dyDescent="0.45">
      <c r="A13" s="154"/>
      <c r="C13" s="155"/>
      <c r="D13" s="155"/>
      <c r="E13" s="155"/>
      <c r="F13" s="155"/>
      <c r="G13" s="155"/>
      <c r="H13" s="155"/>
      <c r="I13" s="155"/>
      <c r="J13" s="155"/>
    </row>
    <row r="14" spans="1:10" s="146" customFormat="1" x14ac:dyDescent="0.45">
      <c r="A14" s="154"/>
      <c r="C14" s="155"/>
      <c r="D14" s="155"/>
      <c r="E14" s="155"/>
      <c r="F14" s="155"/>
      <c r="G14" s="155"/>
      <c r="H14" s="155"/>
      <c r="I14" s="155"/>
      <c r="J14" s="155"/>
    </row>
    <row r="15" spans="1:10" s="146" customFormat="1" x14ac:dyDescent="0.45">
      <c r="C15" s="155"/>
      <c r="D15" s="155"/>
      <c r="E15" s="155"/>
      <c r="F15" s="155"/>
      <c r="G15" s="155"/>
      <c r="H15" s="155"/>
      <c r="I15" s="155"/>
      <c r="J15" s="155"/>
    </row>
    <row r="16" spans="1:10" s="146" customFormat="1" ht="14.65" thickBot="1" x14ac:dyDescent="0.5"/>
    <row r="17" spans="1:10" s="146" customFormat="1" ht="15" customHeight="1" x14ac:dyDescent="0.45">
      <c r="A17" s="148"/>
      <c r="B17" s="149"/>
      <c r="C17" s="195" t="s">
        <v>540</v>
      </c>
      <c r="D17" s="195"/>
      <c r="E17" s="195"/>
      <c r="F17" s="195"/>
      <c r="G17" s="195"/>
      <c r="H17" s="195"/>
      <c r="I17" s="195"/>
      <c r="J17" s="196"/>
    </row>
    <row r="18" spans="1:10" s="146" customFormat="1" x14ac:dyDescent="0.45">
      <c r="A18" s="203" t="s">
        <v>541</v>
      </c>
      <c r="B18" s="197"/>
      <c r="C18" s="197"/>
      <c r="D18" s="197"/>
      <c r="E18" s="197"/>
      <c r="F18" s="197"/>
      <c r="G18" s="197"/>
      <c r="H18" s="197"/>
      <c r="I18" s="197"/>
      <c r="J18" s="198"/>
    </row>
    <row r="19" spans="1:10" s="146" customFormat="1" x14ac:dyDescent="0.45">
      <c r="A19" s="203"/>
      <c r="B19" s="197"/>
      <c r="C19" s="197"/>
      <c r="D19" s="197"/>
      <c r="E19" s="197"/>
      <c r="F19" s="197"/>
      <c r="G19" s="197"/>
      <c r="H19" s="197"/>
      <c r="I19" s="197"/>
      <c r="J19" s="198"/>
    </row>
    <row r="20" spans="1:10" s="146" customFormat="1" x14ac:dyDescent="0.45">
      <c r="A20" s="150"/>
      <c r="B20" s="151"/>
      <c r="C20" s="197"/>
      <c r="D20" s="197"/>
      <c r="E20" s="197"/>
      <c r="F20" s="197"/>
      <c r="G20" s="197"/>
      <c r="H20" s="197"/>
      <c r="I20" s="197"/>
      <c r="J20" s="198"/>
    </row>
    <row r="21" spans="1:10" s="146" customFormat="1" ht="14.65" thickBot="1" x14ac:dyDescent="0.5">
      <c r="A21" s="152"/>
      <c r="B21" s="153"/>
      <c r="C21" s="199"/>
      <c r="D21" s="199"/>
      <c r="E21" s="199"/>
      <c r="F21" s="199"/>
      <c r="G21" s="199"/>
      <c r="H21" s="199"/>
      <c r="I21" s="199"/>
      <c r="J21" s="200"/>
    </row>
    <row r="22" spans="1:10" s="146" customFormat="1" x14ac:dyDescent="0.45">
      <c r="C22" s="155"/>
      <c r="D22" s="155"/>
      <c r="E22" s="155"/>
      <c r="F22" s="155"/>
      <c r="G22" s="155"/>
      <c r="H22" s="155"/>
      <c r="I22" s="155"/>
      <c r="J22" s="155"/>
    </row>
    <row r="23" spans="1:10" s="146" customFormat="1" x14ac:dyDescent="0.45"/>
    <row r="24" spans="1:10" s="146" customFormat="1" ht="14.65" thickBot="1" x14ac:dyDescent="0.5"/>
    <row r="25" spans="1:10" s="146" customFormat="1" x14ac:dyDescent="0.45">
      <c r="A25" s="148"/>
      <c r="B25" s="149"/>
      <c r="C25" s="179" t="s">
        <v>547</v>
      </c>
      <c r="D25" s="180"/>
      <c r="E25" s="180"/>
      <c r="F25" s="180"/>
      <c r="G25" s="180"/>
      <c r="H25" s="180"/>
      <c r="I25" s="180"/>
      <c r="J25" s="181"/>
    </row>
    <row r="26" spans="1:10" s="146" customFormat="1" x14ac:dyDescent="0.45">
      <c r="A26" s="150"/>
      <c r="B26" s="151"/>
      <c r="C26" s="182"/>
      <c r="D26" s="183"/>
      <c r="E26" s="183"/>
      <c r="F26" s="183"/>
      <c r="G26" s="183"/>
      <c r="H26" s="183"/>
      <c r="I26" s="183"/>
      <c r="J26" s="184"/>
    </row>
    <row r="27" spans="1:10" s="146" customFormat="1" x14ac:dyDescent="0.45">
      <c r="A27" s="150"/>
      <c r="B27" s="151"/>
      <c r="C27" s="182"/>
      <c r="D27" s="183"/>
      <c r="E27" s="183"/>
      <c r="F27" s="183"/>
      <c r="G27" s="183"/>
      <c r="H27" s="183"/>
      <c r="I27" s="183"/>
      <c r="J27" s="184"/>
    </row>
    <row r="28" spans="1:10" s="146" customFormat="1" x14ac:dyDescent="0.45">
      <c r="A28" s="188" t="s">
        <v>542</v>
      </c>
      <c r="B28" s="189"/>
      <c r="C28" s="182"/>
      <c r="D28" s="183"/>
      <c r="E28" s="183"/>
      <c r="F28" s="183"/>
      <c r="G28" s="183"/>
      <c r="H28" s="183"/>
      <c r="I28" s="183"/>
      <c r="J28" s="184"/>
    </row>
    <row r="29" spans="1:10" s="146" customFormat="1" x14ac:dyDescent="0.45">
      <c r="A29" s="188"/>
      <c r="B29" s="189"/>
      <c r="C29" s="182"/>
      <c r="D29" s="183"/>
      <c r="E29" s="183"/>
      <c r="F29" s="183"/>
      <c r="G29" s="183"/>
      <c r="H29" s="183"/>
      <c r="I29" s="183"/>
      <c r="J29" s="184"/>
    </row>
    <row r="30" spans="1:10" s="146" customFormat="1" x14ac:dyDescent="0.45">
      <c r="A30" s="150"/>
      <c r="B30" s="151"/>
      <c r="C30" s="182"/>
      <c r="D30" s="183"/>
      <c r="E30" s="183"/>
      <c r="F30" s="183"/>
      <c r="G30" s="183"/>
      <c r="H30" s="183"/>
      <c r="I30" s="183"/>
      <c r="J30" s="184"/>
    </row>
    <row r="31" spans="1:10" s="146" customFormat="1" x14ac:dyDescent="0.45">
      <c r="A31" s="150"/>
      <c r="B31" s="151"/>
      <c r="C31" s="182"/>
      <c r="D31" s="183"/>
      <c r="E31" s="183"/>
      <c r="F31" s="183"/>
      <c r="G31" s="183"/>
      <c r="H31" s="183"/>
      <c r="I31" s="183"/>
      <c r="J31" s="184"/>
    </row>
    <row r="32" spans="1:10" s="146" customFormat="1" x14ac:dyDescent="0.45">
      <c r="A32" s="150"/>
      <c r="B32" s="151"/>
      <c r="C32" s="182"/>
      <c r="D32" s="183"/>
      <c r="E32" s="183"/>
      <c r="F32" s="183"/>
      <c r="G32" s="183"/>
      <c r="H32" s="183"/>
      <c r="I32" s="183"/>
      <c r="J32" s="184"/>
    </row>
    <row r="33" spans="1:10" s="146" customFormat="1" x14ac:dyDescent="0.45">
      <c r="A33" s="150"/>
      <c r="B33" s="151"/>
      <c r="C33" s="182"/>
      <c r="D33" s="183"/>
      <c r="E33" s="183"/>
      <c r="F33" s="183"/>
      <c r="G33" s="183"/>
      <c r="H33" s="183"/>
      <c r="I33" s="183"/>
      <c r="J33" s="184"/>
    </row>
    <row r="34" spans="1:10" s="146" customFormat="1" ht="14.65" thickBot="1" x14ac:dyDescent="0.5">
      <c r="A34" s="152"/>
      <c r="B34" s="153"/>
      <c r="C34" s="185"/>
      <c r="D34" s="186"/>
      <c r="E34" s="186"/>
      <c r="F34" s="186"/>
      <c r="G34" s="186"/>
      <c r="H34" s="186"/>
      <c r="I34" s="186"/>
      <c r="J34" s="187"/>
    </row>
    <row r="35" spans="1:10" s="146" customFormat="1" x14ac:dyDescent="0.45"/>
    <row r="36" spans="1:10" s="146" customFormat="1" x14ac:dyDescent="0.45"/>
    <row r="37" spans="1:10" s="146" customFormat="1" x14ac:dyDescent="0.45"/>
    <row r="38" spans="1:10" s="146" customFormat="1" x14ac:dyDescent="0.45"/>
    <row r="39" spans="1:10" s="146" customFormat="1" x14ac:dyDescent="0.45"/>
    <row r="40" spans="1:10" s="146" customFormat="1" x14ac:dyDescent="0.45"/>
    <row r="41" spans="1:10" s="146" customFormat="1" x14ac:dyDescent="0.45"/>
    <row r="42" spans="1:10" s="146" customFormat="1" x14ac:dyDescent="0.45"/>
    <row r="43" spans="1:10" s="146" customFormat="1" x14ac:dyDescent="0.45"/>
    <row r="44" spans="1:10" s="146" customFormat="1" x14ac:dyDescent="0.45"/>
    <row r="45" spans="1:10" s="146" customFormat="1" x14ac:dyDescent="0.45"/>
    <row r="46" spans="1:10" s="146" customFormat="1" x14ac:dyDescent="0.45"/>
    <row r="47" spans="1:10" s="146" customFormat="1" x14ac:dyDescent="0.45"/>
    <row r="48" spans="1:10" s="146" customFormat="1" x14ac:dyDescent="0.45"/>
    <row r="49" s="146" customFormat="1" x14ac:dyDescent="0.45"/>
    <row r="50" s="146" customFormat="1" x14ac:dyDescent="0.45"/>
    <row r="51" s="146" customFormat="1" x14ac:dyDescent="0.45"/>
    <row r="52" s="146" customFormat="1" x14ac:dyDescent="0.45"/>
    <row r="53" s="146" customFormat="1" x14ac:dyDescent="0.45"/>
    <row r="54" s="146" customFormat="1" x14ac:dyDescent="0.45"/>
    <row r="55" s="146" customFormat="1" x14ac:dyDescent="0.45"/>
  </sheetData>
  <mergeCells count="8">
    <mergeCell ref="C25:J34"/>
    <mergeCell ref="A28:B29"/>
    <mergeCell ref="B2:J2"/>
    <mergeCell ref="B3:J3"/>
    <mergeCell ref="C6:J11"/>
    <mergeCell ref="A8:B9"/>
    <mergeCell ref="C17:J21"/>
    <mergeCell ref="A18:B19"/>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7A692-DF66-44CD-BFCA-B8E7B5B070B0}">
  <dimension ref="A1:Z68"/>
  <sheetViews>
    <sheetView showGridLines="0" topLeftCell="N56" zoomScale="110" zoomScaleNormal="110" workbookViewId="0">
      <selection activeCell="T49" sqref="T49"/>
    </sheetView>
  </sheetViews>
  <sheetFormatPr defaultColWidth="9.1328125" defaultRowHeight="13.5" x14ac:dyDescent="0.45"/>
  <cols>
    <col min="1" max="1" width="35.1328125" style="1" bestFit="1" customWidth="1"/>
    <col min="2" max="2" width="9.1328125" style="1"/>
    <col min="3" max="3" width="43.53125" style="1" customWidth="1"/>
    <col min="4" max="4" width="6.6640625" style="1" customWidth="1"/>
    <col min="5" max="5" width="8.6640625" style="1" customWidth="1"/>
    <col min="6" max="6" width="25.46484375" style="1" customWidth="1"/>
    <col min="7" max="7" width="50.1328125" style="1" customWidth="1"/>
    <col min="8" max="8" width="36" style="1" customWidth="1"/>
    <col min="9" max="9" width="8.86328125" style="1" customWidth="1"/>
    <col min="10" max="10" width="11.86328125" style="1" customWidth="1"/>
    <col min="11" max="11" width="15.1328125" style="1" customWidth="1"/>
    <col min="12" max="12" width="34.53125" style="1" customWidth="1"/>
    <col min="13" max="13" width="22.6640625" style="1" customWidth="1"/>
    <col min="14" max="14" width="11.1328125" style="1" customWidth="1"/>
    <col min="15" max="15" width="9.1328125" style="1" customWidth="1"/>
    <col min="16" max="16" width="28.33203125" style="1" customWidth="1"/>
    <col min="17" max="17" width="13.33203125" style="1" customWidth="1"/>
    <col min="18" max="18" width="13" style="1" customWidth="1"/>
    <col min="19" max="19" width="11" style="1" customWidth="1"/>
    <col min="20" max="20" width="18.33203125" style="1" customWidth="1"/>
    <col min="21" max="21" width="44.1328125" style="1" customWidth="1"/>
    <col min="22" max="22" width="14.1328125" style="1" customWidth="1"/>
    <col min="23" max="23" width="20.86328125" style="1" customWidth="1"/>
    <col min="24" max="26" width="11.1328125" style="1" customWidth="1"/>
    <col min="27" max="16384" width="9.1328125" style="1"/>
  </cols>
  <sheetData>
    <row r="1" spans="1:26" ht="13.9" thickBot="1" x14ac:dyDescent="0.5"/>
    <row r="2" spans="1:26" ht="36.75" customHeight="1" thickBot="1" x14ac:dyDescent="0.5">
      <c r="D2" s="248" t="s">
        <v>18</v>
      </c>
      <c r="E2" s="249"/>
      <c r="F2" s="249"/>
      <c r="G2" s="249"/>
      <c r="H2" s="250"/>
      <c r="I2" s="20"/>
      <c r="J2" s="20"/>
      <c r="K2" s="19"/>
    </row>
    <row r="3" spans="1:26" ht="13.9" thickBot="1" x14ac:dyDescent="0.5"/>
    <row r="4" spans="1:26" ht="20.25" customHeight="1" x14ac:dyDescent="0.45">
      <c r="D4" s="62" t="s">
        <v>19</v>
      </c>
      <c r="E4" s="212" t="s">
        <v>20</v>
      </c>
      <c r="F4" s="213"/>
      <c r="I4" s="21" t="s">
        <v>21</v>
      </c>
      <c r="J4" s="256" t="s">
        <v>22</v>
      </c>
      <c r="K4" s="257"/>
      <c r="L4" s="253" t="s">
        <v>23</v>
      </c>
    </row>
    <row r="5" spans="1:26" ht="20.25" customHeight="1" x14ac:dyDescent="0.45">
      <c r="D5" s="60"/>
      <c r="E5" s="227" t="s">
        <v>24</v>
      </c>
      <c r="F5" s="228"/>
      <c r="I5" s="22" t="s">
        <v>25</v>
      </c>
      <c r="J5" s="258" t="s">
        <v>26</v>
      </c>
      <c r="K5" s="259"/>
      <c r="L5" s="254"/>
    </row>
    <row r="6" spans="1:26" ht="20.25" customHeight="1" x14ac:dyDescent="0.45">
      <c r="D6" s="60"/>
      <c r="E6" s="229"/>
      <c r="F6" s="230"/>
      <c r="I6" s="23" t="s">
        <v>27</v>
      </c>
      <c r="J6" s="258" t="s">
        <v>28</v>
      </c>
      <c r="K6" s="259"/>
      <c r="L6" s="254"/>
    </row>
    <row r="7" spans="1:26" ht="20.25" customHeight="1" thickBot="1" x14ac:dyDescent="0.5">
      <c r="D7" s="61"/>
      <c r="E7" s="231"/>
      <c r="F7" s="232"/>
      <c r="I7" s="24" t="s">
        <v>29</v>
      </c>
      <c r="J7" s="260" t="s">
        <v>30</v>
      </c>
      <c r="K7" s="261"/>
      <c r="L7" s="255"/>
    </row>
    <row r="8" spans="1:26" ht="13.9" thickBot="1" x14ac:dyDescent="0.5"/>
    <row r="9" spans="1:26" ht="29.25" customHeight="1" x14ac:dyDescent="0.45">
      <c r="A9" s="204" t="s">
        <v>485</v>
      </c>
      <c r="B9" s="204"/>
      <c r="C9" s="204"/>
      <c r="D9" s="222" t="s">
        <v>31</v>
      </c>
      <c r="E9" s="222"/>
      <c r="F9" s="222"/>
      <c r="G9" s="222"/>
      <c r="H9" s="223"/>
      <c r="I9" s="251" t="s">
        <v>32</v>
      </c>
      <c r="J9" s="251"/>
      <c r="K9" s="251"/>
      <c r="L9" s="251"/>
      <c r="M9" s="251"/>
      <c r="N9" s="251"/>
      <c r="O9" s="252"/>
      <c r="P9" s="262" t="s">
        <v>31</v>
      </c>
      <c r="Q9" s="222"/>
      <c r="R9" s="222"/>
      <c r="S9" s="222"/>
      <c r="T9" s="223"/>
      <c r="U9" s="262" t="s">
        <v>33</v>
      </c>
      <c r="V9" s="222"/>
      <c r="W9" s="222"/>
      <c r="X9" s="222"/>
      <c r="Y9" s="222"/>
      <c r="Z9" s="223"/>
    </row>
    <row r="10" spans="1:26" s="5" customFormat="1" ht="44.25" customHeight="1" x14ac:dyDescent="0.45">
      <c r="A10" s="205" t="s">
        <v>486</v>
      </c>
      <c r="B10" s="205"/>
      <c r="C10" s="205"/>
      <c r="D10" s="233" t="s">
        <v>34</v>
      </c>
      <c r="E10" s="234"/>
      <c r="F10" s="234"/>
      <c r="G10" s="235"/>
      <c r="H10" s="224" t="s">
        <v>35</v>
      </c>
      <c r="I10" s="236" t="s">
        <v>36</v>
      </c>
      <c r="J10" s="236"/>
      <c r="K10" s="236"/>
      <c r="L10" s="236"/>
      <c r="M10" s="236"/>
      <c r="N10" s="236"/>
      <c r="O10" s="237"/>
      <c r="P10" s="265" t="s">
        <v>37</v>
      </c>
      <c r="Q10" s="266"/>
      <c r="R10" s="266"/>
      <c r="S10" s="266"/>
      <c r="T10" s="267"/>
      <c r="U10" s="265" t="s">
        <v>38</v>
      </c>
      <c r="V10" s="266"/>
      <c r="W10" s="266"/>
      <c r="X10" s="266"/>
      <c r="Y10" s="266"/>
      <c r="Z10" s="267"/>
    </row>
    <row r="11" spans="1:26" s="5" customFormat="1" ht="13.9" x14ac:dyDescent="0.45">
      <c r="A11" s="206" t="s">
        <v>387</v>
      </c>
      <c r="B11" s="206" t="s">
        <v>484</v>
      </c>
      <c r="C11" s="206" t="s">
        <v>388</v>
      </c>
      <c r="D11" s="238" t="s">
        <v>39</v>
      </c>
      <c r="E11" s="239" t="s">
        <v>40</v>
      </c>
      <c r="F11" s="241" t="s">
        <v>41</v>
      </c>
      <c r="G11" s="216" t="s">
        <v>42</v>
      </c>
      <c r="H11" s="225"/>
      <c r="I11" s="218" t="s">
        <v>43</v>
      </c>
      <c r="J11" s="220" t="s">
        <v>44</v>
      </c>
      <c r="K11" s="243" t="s">
        <v>45</v>
      </c>
      <c r="L11" s="218"/>
      <c r="M11" s="245" t="s">
        <v>46</v>
      </c>
      <c r="N11" s="236"/>
      <c r="O11" s="237"/>
      <c r="P11" s="263" t="s">
        <v>47</v>
      </c>
      <c r="Q11" s="241" t="s">
        <v>48</v>
      </c>
      <c r="R11" s="241" t="s">
        <v>49</v>
      </c>
      <c r="S11" s="241" t="s">
        <v>50</v>
      </c>
      <c r="T11" s="224" t="s">
        <v>51</v>
      </c>
      <c r="U11" s="263" t="s">
        <v>52</v>
      </c>
      <c r="V11" s="241" t="s">
        <v>53</v>
      </c>
      <c r="W11" s="241" t="s">
        <v>54</v>
      </c>
      <c r="X11" s="235" t="s">
        <v>55</v>
      </c>
      <c r="Y11" s="266"/>
      <c r="Z11" s="267"/>
    </row>
    <row r="12" spans="1:26" s="5" customFormat="1" ht="50.25" customHeight="1" x14ac:dyDescent="0.45">
      <c r="A12" s="207"/>
      <c r="B12" s="207"/>
      <c r="C12" s="207"/>
      <c r="D12" s="238"/>
      <c r="E12" s="240"/>
      <c r="F12" s="242"/>
      <c r="G12" s="217"/>
      <c r="H12" s="226"/>
      <c r="I12" s="219"/>
      <c r="J12" s="221"/>
      <c r="K12" s="244"/>
      <c r="L12" s="219"/>
      <c r="M12" s="6" t="s">
        <v>56</v>
      </c>
      <c r="N12" s="6" t="s">
        <v>57</v>
      </c>
      <c r="O12" s="8" t="s">
        <v>58</v>
      </c>
      <c r="P12" s="264"/>
      <c r="Q12" s="242"/>
      <c r="R12" s="242"/>
      <c r="S12" s="242"/>
      <c r="T12" s="226"/>
      <c r="U12" s="264"/>
      <c r="V12" s="242"/>
      <c r="W12" s="242"/>
      <c r="X12" s="7" t="s">
        <v>48</v>
      </c>
      <c r="Y12" s="7" t="s">
        <v>49</v>
      </c>
      <c r="Z12" s="11" t="s">
        <v>50</v>
      </c>
    </row>
    <row r="13" spans="1:26" s="32" customFormat="1" ht="76.5" customHeight="1" x14ac:dyDescent="0.45">
      <c r="A13" s="141" t="str">
        <f>VLOOKUP(E13,T_27Conversion[], 2, FALSE)</f>
        <v>Policy</v>
      </c>
      <c r="B13" s="141" t="str">
        <f>VLOOKUP(E13,T_27Conversion[], 3, FALSE)</f>
        <v>Yes</v>
      </c>
      <c r="C13" s="141" t="str">
        <f>VLOOKUP(E13,T_27Conversion[], 4, FALSE)</f>
        <v>A.5 – Information security policies</v>
      </c>
      <c r="D13" s="140" t="s">
        <v>60</v>
      </c>
      <c r="E13" s="44" t="s">
        <v>59</v>
      </c>
      <c r="F13" s="4" t="s">
        <v>60</v>
      </c>
      <c r="G13" s="94" t="s">
        <v>61</v>
      </c>
      <c r="H13" s="34"/>
      <c r="I13" s="36"/>
      <c r="J13" s="3"/>
      <c r="K13" s="214"/>
      <c r="L13" s="215"/>
      <c r="M13" s="3"/>
      <c r="N13" s="3"/>
      <c r="O13" s="31"/>
      <c r="P13" s="33"/>
      <c r="Q13" s="28"/>
      <c r="R13" s="28"/>
      <c r="S13" s="28">
        <f t="shared" ref="S13:S16" si="0">Q13*R13</f>
        <v>0</v>
      </c>
      <c r="T13" s="34"/>
      <c r="U13" s="33"/>
      <c r="V13" s="4"/>
      <c r="W13" s="4"/>
      <c r="X13" s="4"/>
      <c r="Y13" s="4"/>
      <c r="Z13" s="29">
        <f t="shared" ref="Z13:Z58" si="1">X13*Y13</f>
        <v>0</v>
      </c>
    </row>
    <row r="14" spans="1:26" s="32" customFormat="1" ht="39.75" customHeight="1" x14ac:dyDescent="0.45">
      <c r="A14" s="141" t="str">
        <f>VLOOKUP(E14,T_27Conversion[], 2, FALSE)</f>
        <v>Records</v>
      </c>
      <c r="B14" s="141" t="str">
        <f>VLOOKUP(E14,T_27Conversion[], 3, FALSE)</f>
        <v>Yes</v>
      </c>
      <c r="C14" s="141" t="str">
        <f>VLOOKUP(E14,T_27Conversion[], 4, FALSE)</f>
        <v>A.7.5 – Documented information</v>
      </c>
      <c r="D14" s="208" t="s">
        <v>65</v>
      </c>
      <c r="E14" s="44" t="s">
        <v>62</v>
      </c>
      <c r="F14" s="4" t="s">
        <v>67</v>
      </c>
      <c r="G14" s="94" t="s">
        <v>68</v>
      </c>
      <c r="H14" s="34"/>
      <c r="I14" s="36"/>
      <c r="J14" s="3"/>
      <c r="K14" s="214"/>
      <c r="L14" s="215"/>
      <c r="M14" s="3"/>
      <c r="N14" s="3"/>
      <c r="O14" s="31"/>
      <c r="P14" s="33"/>
      <c r="Q14" s="28"/>
      <c r="R14" s="28"/>
      <c r="S14" s="28">
        <f t="shared" si="0"/>
        <v>0</v>
      </c>
      <c r="T14" s="34"/>
      <c r="U14" s="33"/>
      <c r="V14" s="4"/>
      <c r="W14" s="4"/>
      <c r="X14" s="4"/>
      <c r="Y14" s="4"/>
      <c r="Z14" s="29">
        <f t="shared" si="1"/>
        <v>0</v>
      </c>
    </row>
    <row r="15" spans="1:26" s="32" customFormat="1" ht="59.25" customHeight="1" x14ac:dyDescent="0.45">
      <c r="A15" s="141" t="str">
        <f>VLOOKUP(E15,T_27Conversion[], 2, FALSE)</f>
        <v>Protection of records</v>
      </c>
      <c r="B15" s="141" t="str">
        <f>VLOOKUP(E15,T_27Conversion[], 3, FALSE)</f>
        <v>Yes</v>
      </c>
      <c r="C15" s="141" t="str">
        <f>VLOOKUP(E15,T_27Conversion[], 4, FALSE)</f>
        <v>A.7.5 – Protection of documented information</v>
      </c>
      <c r="D15" s="210"/>
      <c r="E15" s="44" t="s">
        <v>63</v>
      </c>
      <c r="F15" s="4" t="s">
        <v>314</v>
      </c>
      <c r="G15" s="94" t="s">
        <v>70</v>
      </c>
      <c r="H15" s="34"/>
      <c r="I15" s="36"/>
      <c r="J15" s="3"/>
      <c r="K15" s="214"/>
      <c r="L15" s="215"/>
      <c r="M15" s="3"/>
      <c r="N15" s="3"/>
      <c r="O15" s="31"/>
      <c r="P15" s="33"/>
      <c r="Q15" s="28"/>
      <c r="R15" s="28"/>
      <c r="S15" s="28">
        <f t="shared" si="0"/>
        <v>0</v>
      </c>
      <c r="T15" s="34"/>
      <c r="U15" s="33"/>
      <c r="V15" s="4"/>
      <c r="W15" s="4"/>
      <c r="X15" s="4"/>
      <c r="Y15" s="4"/>
      <c r="Z15" s="29">
        <f t="shared" si="1"/>
        <v>0</v>
      </c>
    </row>
    <row r="16" spans="1:26" s="32" customFormat="1" ht="60.75" customHeight="1" x14ac:dyDescent="0.45">
      <c r="A16" s="141" t="str">
        <f>VLOOKUP(E16,T_27Conversion[], 2, FALSE)</f>
        <v>Documentation review</v>
      </c>
      <c r="B16" s="141" t="str">
        <f>VLOOKUP(E16,T_27Conversion[], 3, FALSE)</f>
        <v>Yes</v>
      </c>
      <c r="C16" s="141" t="str">
        <f>VLOOKUP(E16,T_27Conversion[], 4, FALSE)</f>
        <v>A.5.1, A.7.5 – Review and update</v>
      </c>
      <c r="D16" s="209"/>
      <c r="E16" s="44" t="s">
        <v>64</v>
      </c>
      <c r="F16" s="4" t="s">
        <v>72</v>
      </c>
      <c r="G16" s="94" t="s">
        <v>73</v>
      </c>
      <c r="H16" s="34"/>
      <c r="I16" s="36"/>
      <c r="J16" s="3"/>
      <c r="K16" s="35"/>
      <c r="L16" s="36"/>
      <c r="M16" s="3"/>
      <c r="N16" s="3"/>
      <c r="O16" s="31"/>
      <c r="P16" s="33"/>
      <c r="Q16" s="28"/>
      <c r="R16" s="28"/>
      <c r="S16" s="28">
        <f t="shared" si="0"/>
        <v>0</v>
      </c>
      <c r="T16" s="34"/>
      <c r="U16" s="33"/>
      <c r="V16" s="4"/>
      <c r="W16" s="4"/>
      <c r="X16" s="4"/>
      <c r="Y16" s="4"/>
      <c r="Z16" s="29">
        <f t="shared" si="1"/>
        <v>0</v>
      </c>
    </row>
    <row r="17" spans="1:26" s="32" customFormat="1" ht="78.599999999999994" customHeight="1" x14ac:dyDescent="0.45">
      <c r="A17" s="141" t="str">
        <f>VLOOKUP(E17,T_27Conversion[], 2, FALSE)</f>
        <v>Roles and responsibilities</v>
      </c>
      <c r="B17" s="141" t="str">
        <f>VLOOKUP(E17,T_27Conversion[], 3, FALSE)</f>
        <v>Yes</v>
      </c>
      <c r="C17" s="141" t="str">
        <f>VLOOKUP(E17,T_27Conversion[], 4, FALSE)</f>
        <v>A.6.1 – Assignment of responsibilities</v>
      </c>
      <c r="D17" s="208" t="s">
        <v>74</v>
      </c>
      <c r="E17" s="44" t="s">
        <v>66</v>
      </c>
      <c r="F17" s="4" t="s">
        <v>365</v>
      </c>
      <c r="G17" s="94" t="s">
        <v>366</v>
      </c>
      <c r="H17" s="34"/>
      <c r="I17" s="36"/>
      <c r="J17" s="3"/>
      <c r="K17" s="35"/>
      <c r="L17" s="36"/>
      <c r="M17" s="3"/>
      <c r="N17" s="3"/>
      <c r="O17" s="31"/>
      <c r="P17" s="33"/>
      <c r="Q17" s="28"/>
      <c r="R17" s="28"/>
      <c r="S17" s="28">
        <f t="shared" ref="S17:S19" si="2">Q17*R17</f>
        <v>0</v>
      </c>
      <c r="T17" s="34"/>
      <c r="U17" s="33"/>
      <c r="V17" s="4"/>
      <c r="W17" s="4"/>
      <c r="X17" s="4"/>
      <c r="Y17" s="4"/>
      <c r="Z17" s="29">
        <f t="shared" ref="Z17:Z19" si="3">X17*Y17</f>
        <v>0</v>
      </c>
    </row>
    <row r="18" spans="1:26" s="32" customFormat="1" ht="62.25" customHeight="1" x14ac:dyDescent="0.45">
      <c r="A18" s="141" t="str">
        <f>VLOOKUP(E18,T_27Conversion[], 2, FALSE)</f>
        <v>Segregation of duties</v>
      </c>
      <c r="B18" s="141" t="str">
        <f>VLOOKUP(E18,T_27Conversion[], 3, FALSE)</f>
        <v>Yes</v>
      </c>
      <c r="C18" s="141" t="str">
        <f>VLOOKUP(E18,T_27Conversion[], 4, FALSE)</f>
        <v>A.6.1.2 – Separation of duties</v>
      </c>
      <c r="D18" s="209"/>
      <c r="E18" s="44" t="s">
        <v>69</v>
      </c>
      <c r="F18" s="4" t="s">
        <v>78</v>
      </c>
      <c r="G18" s="94" t="s">
        <v>79</v>
      </c>
      <c r="H18" s="34"/>
      <c r="I18" s="36"/>
      <c r="J18" s="3"/>
      <c r="K18" s="214"/>
      <c r="L18" s="215"/>
      <c r="M18" s="3"/>
      <c r="N18" s="3"/>
      <c r="O18" s="31"/>
      <c r="P18" s="33"/>
      <c r="Q18" s="28"/>
      <c r="R18" s="28"/>
      <c r="S18" s="28">
        <f t="shared" si="2"/>
        <v>0</v>
      </c>
      <c r="T18" s="34"/>
      <c r="U18" s="33"/>
      <c r="V18" s="4"/>
      <c r="W18" s="4"/>
      <c r="X18" s="4"/>
      <c r="Y18" s="4"/>
      <c r="Z18" s="29">
        <f t="shared" si="3"/>
        <v>0</v>
      </c>
    </row>
    <row r="19" spans="1:26" s="32" customFormat="1" ht="77.45" customHeight="1" x14ac:dyDescent="0.45">
      <c r="A19" s="141" t="str">
        <f>VLOOKUP(E19,T_27Conversion[], 2, FALSE)</f>
        <v>Awareness, education and training</v>
      </c>
      <c r="B19" s="141" t="str">
        <f>VLOOKUP(E19,T_27Conversion[], 3, FALSE)</f>
        <v>Yes</v>
      </c>
      <c r="C19" s="141" t="str">
        <f>VLOOKUP(E19,T_27Conversion[], 4, FALSE)</f>
        <v>A.6.3 – Awareness and training</v>
      </c>
      <c r="D19" s="208" t="s">
        <v>80</v>
      </c>
      <c r="E19" s="44" t="s">
        <v>71</v>
      </c>
      <c r="F19" s="4" t="s">
        <v>367</v>
      </c>
      <c r="G19" s="94" t="s">
        <v>368</v>
      </c>
      <c r="H19" s="34"/>
      <c r="I19" s="36"/>
      <c r="J19" s="3"/>
      <c r="K19" s="214"/>
      <c r="L19" s="215"/>
      <c r="M19" s="3"/>
      <c r="N19" s="3"/>
      <c r="O19" s="31"/>
      <c r="P19" s="33"/>
      <c r="Q19" s="28"/>
      <c r="R19" s="28"/>
      <c r="S19" s="28">
        <f t="shared" si="2"/>
        <v>0</v>
      </c>
      <c r="T19" s="34"/>
      <c r="U19" s="33"/>
      <c r="V19" s="4"/>
      <c r="W19" s="4"/>
      <c r="X19" s="4"/>
      <c r="Y19" s="4"/>
      <c r="Z19" s="29">
        <f t="shared" si="3"/>
        <v>0</v>
      </c>
    </row>
    <row r="20" spans="1:26" s="32" customFormat="1" ht="51.75" customHeight="1" x14ac:dyDescent="0.45">
      <c r="A20" s="141" t="str">
        <f>VLOOKUP(E20,T_27Conversion[], 2, FALSE)</f>
        <v>Risk assessment</v>
      </c>
      <c r="B20" s="141" t="str">
        <f>VLOOKUP(E20,T_27Conversion[], 3, FALSE)</f>
        <v>Yes</v>
      </c>
      <c r="C20" s="141" t="str">
        <f>VLOOKUP(E20,T_27Conversion[], 4, FALSE)</f>
        <v>Clause 6 – Risk assessment process</v>
      </c>
      <c r="D20" s="209"/>
      <c r="E20" s="44" t="s">
        <v>75</v>
      </c>
      <c r="F20" s="4" t="s">
        <v>85</v>
      </c>
      <c r="G20" s="94" t="s">
        <v>86</v>
      </c>
      <c r="H20" s="66"/>
      <c r="I20" s="36"/>
      <c r="J20" s="3"/>
      <c r="K20" s="35"/>
      <c r="L20" s="36"/>
      <c r="M20" s="3"/>
      <c r="N20" s="3"/>
      <c r="O20" s="31"/>
      <c r="P20" s="33"/>
      <c r="Q20" s="28"/>
      <c r="R20" s="28"/>
      <c r="S20" s="28">
        <f t="shared" ref="S20:S37" si="4">Q20*R20</f>
        <v>0</v>
      </c>
      <c r="T20" s="34"/>
      <c r="U20" s="33"/>
      <c r="V20" s="4"/>
      <c r="W20" s="4"/>
      <c r="X20" s="4"/>
      <c r="Y20" s="4"/>
      <c r="Z20" s="29">
        <f t="shared" ref="Z20:Z37" si="5">X20*Y20</f>
        <v>0</v>
      </c>
    </row>
    <row r="21" spans="1:26" s="32" customFormat="1" ht="39.75" customHeight="1" x14ac:dyDescent="0.45">
      <c r="A21" s="141" t="str">
        <f>VLOOKUP(E21,T_27Conversion[], 2, FALSE)</f>
        <v>Risk mitigation</v>
      </c>
      <c r="B21" s="141" t="str">
        <f>VLOOKUP(E21,T_27Conversion[], 3, FALSE)</f>
        <v>Yes</v>
      </c>
      <c r="C21" s="141" t="str">
        <f>VLOOKUP(E21,T_27Conversion[], 4, FALSE)</f>
        <v>Clause 6 – Risk treatment</v>
      </c>
      <c r="D21" s="208" t="s">
        <v>89</v>
      </c>
      <c r="E21" s="44" t="s">
        <v>76</v>
      </c>
      <c r="F21" s="4" t="s">
        <v>91</v>
      </c>
      <c r="G21" s="94" t="s">
        <v>92</v>
      </c>
      <c r="H21" s="66"/>
      <c r="I21" s="36"/>
      <c r="J21" s="3"/>
      <c r="K21" s="35"/>
      <c r="L21" s="36"/>
      <c r="M21" s="3"/>
      <c r="N21" s="3"/>
      <c r="O21" s="31"/>
      <c r="P21" s="33"/>
      <c r="Q21" s="28"/>
      <c r="R21" s="28"/>
      <c r="S21" s="28">
        <f t="shared" si="4"/>
        <v>0</v>
      </c>
      <c r="T21" s="34"/>
      <c r="U21" s="33"/>
      <c r="V21" s="4"/>
      <c r="W21" s="4"/>
      <c r="X21" s="4"/>
      <c r="Y21" s="4"/>
      <c r="Z21" s="29">
        <f t="shared" si="5"/>
        <v>0</v>
      </c>
    </row>
    <row r="22" spans="1:26" s="32" customFormat="1" ht="76.5" customHeight="1" x14ac:dyDescent="0.45">
      <c r="A22" s="141" t="str">
        <f>VLOOKUP(E22,T_27Conversion[], 2, FALSE)</f>
        <v>Unacceptable risks notification</v>
      </c>
      <c r="B22" s="141" t="str">
        <f>VLOOKUP(E22,T_27Conversion[], 3, FALSE)</f>
        <v>Partially</v>
      </c>
      <c r="C22" s="141" t="str">
        <f>VLOOKUP(E22,T_27Conversion[], 4, FALSE)</f>
        <v>Can be implemented within ISMS</v>
      </c>
      <c r="D22" s="210"/>
      <c r="E22" s="44" t="s">
        <v>77</v>
      </c>
      <c r="F22" s="4" t="s">
        <v>94</v>
      </c>
      <c r="G22" s="94" t="s">
        <v>369</v>
      </c>
      <c r="H22" s="66"/>
      <c r="I22" s="36"/>
      <c r="J22" s="3"/>
      <c r="K22" s="214"/>
      <c r="L22" s="215"/>
      <c r="M22" s="3"/>
      <c r="N22" s="3"/>
      <c r="O22" s="31"/>
      <c r="P22" s="33"/>
      <c r="Q22" s="28"/>
      <c r="R22" s="28"/>
      <c r="S22" s="28">
        <f t="shared" si="4"/>
        <v>0</v>
      </c>
      <c r="T22" s="34"/>
      <c r="U22" s="33"/>
      <c r="V22" s="4"/>
      <c r="W22" s="4"/>
      <c r="X22" s="4"/>
      <c r="Y22" s="4"/>
      <c r="Z22" s="29">
        <f t="shared" si="5"/>
        <v>0</v>
      </c>
    </row>
    <row r="23" spans="1:26" s="32" customFormat="1" ht="38.25" customHeight="1" x14ac:dyDescent="0.45">
      <c r="A23" s="141" t="str">
        <f>VLOOKUP(E23,T_27Conversion[], 2, FALSE)</f>
        <v>Physical security perimeter</v>
      </c>
      <c r="B23" s="141" t="str">
        <f>VLOOKUP(E23,T_27Conversion[], 3, FALSE)</f>
        <v>Yes</v>
      </c>
      <c r="C23" s="141" t="str">
        <f>VLOOKUP(E23,T_27Conversion[], 4, FALSE)</f>
        <v>A.7.1 – Secure areas</v>
      </c>
      <c r="D23" s="209"/>
      <c r="E23" s="44" t="s">
        <v>81</v>
      </c>
      <c r="F23" s="4" t="s">
        <v>97</v>
      </c>
      <c r="G23" s="94" t="s">
        <v>98</v>
      </c>
      <c r="H23" s="66"/>
      <c r="I23" s="36"/>
      <c r="J23" s="3"/>
      <c r="K23" s="35"/>
      <c r="L23" s="36"/>
      <c r="M23" s="3"/>
      <c r="N23" s="3"/>
      <c r="O23" s="31"/>
      <c r="P23" s="33"/>
      <c r="Q23" s="28"/>
      <c r="R23" s="28"/>
      <c r="S23" s="28">
        <f t="shared" si="4"/>
        <v>0</v>
      </c>
      <c r="T23" s="34"/>
      <c r="U23" s="33"/>
      <c r="V23" s="4"/>
      <c r="W23" s="4"/>
      <c r="X23" s="4"/>
      <c r="Y23" s="4"/>
      <c r="Z23" s="29">
        <f t="shared" si="5"/>
        <v>0</v>
      </c>
    </row>
    <row r="24" spans="1:26" s="32" customFormat="1" ht="38.25" customHeight="1" x14ac:dyDescent="0.45">
      <c r="A24" s="141" t="str">
        <f>VLOOKUP(E24,T_27Conversion[], 2, FALSE)</f>
        <v>Physical entry controls</v>
      </c>
      <c r="B24" s="141" t="str">
        <f>VLOOKUP(E24,T_27Conversion[], 3, FALSE)</f>
        <v>Yes</v>
      </c>
      <c r="C24" s="141" t="str">
        <f>VLOOKUP(E24,T_27Conversion[], 4, FALSE)</f>
        <v>A.7.2 – Physical access control</v>
      </c>
      <c r="D24" s="208" t="s">
        <v>99</v>
      </c>
      <c r="E24" s="44" t="s">
        <v>82</v>
      </c>
      <c r="F24" s="4" t="s">
        <v>101</v>
      </c>
      <c r="G24" s="94" t="s">
        <v>102</v>
      </c>
      <c r="H24" s="66"/>
      <c r="I24" s="36"/>
      <c r="J24" s="3"/>
      <c r="K24" s="214"/>
      <c r="L24" s="215"/>
      <c r="M24" s="3"/>
      <c r="N24" s="3"/>
      <c r="O24" s="31"/>
      <c r="P24" s="33"/>
      <c r="Q24" s="28"/>
      <c r="R24" s="28"/>
      <c r="S24" s="28">
        <f t="shared" ref="S24:S25" si="6">Q24*R24</f>
        <v>0</v>
      </c>
      <c r="T24" s="34"/>
      <c r="U24" s="33"/>
      <c r="V24" s="4"/>
      <c r="W24" s="4"/>
      <c r="X24" s="4"/>
      <c r="Y24" s="4"/>
      <c r="Z24" s="29">
        <f t="shared" ref="Z24:Z25" si="7">X24*Y24</f>
        <v>0</v>
      </c>
    </row>
    <row r="25" spans="1:26" s="32" customFormat="1" ht="38.25" customHeight="1" x14ac:dyDescent="0.45">
      <c r="A25" s="141" t="str">
        <f>VLOOKUP(E25,T_27Conversion[], 2, FALSE)</f>
        <v>Component physical security</v>
      </c>
      <c r="B25" s="141" t="str">
        <f>VLOOKUP(E25,T_27Conversion[], 3, FALSE)</f>
        <v>Yes</v>
      </c>
      <c r="C25" s="141" t="str">
        <f>VLOOKUP(E25,T_27Conversion[], 4, FALSE)</f>
        <v>A.7.3 – Equipment security</v>
      </c>
      <c r="D25" s="210"/>
      <c r="E25" s="44" t="s">
        <v>83</v>
      </c>
      <c r="F25" s="4" t="s">
        <v>104</v>
      </c>
      <c r="G25" s="94" t="s">
        <v>105</v>
      </c>
      <c r="H25" s="66"/>
      <c r="I25" s="36"/>
      <c r="J25" s="3"/>
      <c r="K25" s="214"/>
      <c r="L25" s="215"/>
      <c r="M25" s="3"/>
      <c r="N25" s="3"/>
      <c r="O25" s="31"/>
      <c r="P25" s="33"/>
      <c r="Q25" s="28"/>
      <c r="R25" s="28"/>
      <c r="S25" s="28">
        <f t="shared" si="6"/>
        <v>0</v>
      </c>
      <c r="T25" s="34"/>
      <c r="U25" s="33"/>
      <c r="V25" s="4"/>
      <c r="W25" s="4"/>
      <c r="X25" s="4"/>
      <c r="Y25" s="4"/>
      <c r="Z25" s="29">
        <f t="shared" si="7"/>
        <v>0</v>
      </c>
    </row>
    <row r="26" spans="1:26" s="32" customFormat="1" ht="49.5" customHeight="1" x14ac:dyDescent="0.45">
      <c r="A26" s="141" t="str">
        <f>VLOOKUP(E26,T_27Conversion[], 2, FALSE)</f>
        <v>Mobile devices</v>
      </c>
      <c r="B26" s="141" t="str">
        <f>VLOOKUP(E26,T_27Conversion[], 3, FALSE)</f>
        <v>Yes</v>
      </c>
      <c r="C26" s="141" t="str">
        <f>VLOOKUP(E26,T_27Conversion[], 4, FALSE)</f>
        <v>A.6.2 – Mobile device and teleworking policy</v>
      </c>
      <c r="D26" s="210"/>
      <c r="E26" s="44" t="s">
        <v>84</v>
      </c>
      <c r="F26" s="28" t="s">
        <v>107</v>
      </c>
      <c r="G26" s="95" t="s">
        <v>108</v>
      </c>
      <c r="H26" s="66"/>
      <c r="I26" s="46"/>
      <c r="J26" s="30"/>
      <c r="K26" s="214"/>
      <c r="L26" s="215"/>
      <c r="M26" s="3"/>
      <c r="N26" s="3"/>
      <c r="O26" s="31"/>
      <c r="P26" s="27"/>
      <c r="Q26" s="28"/>
      <c r="R26" s="28"/>
      <c r="S26" s="28">
        <f>Q26*R26</f>
        <v>0</v>
      </c>
      <c r="T26" s="29"/>
      <c r="U26" s="27"/>
      <c r="V26" s="28"/>
      <c r="W26" s="28"/>
      <c r="X26" s="4"/>
      <c r="Y26" s="4"/>
      <c r="Z26" s="29">
        <f>X26*Y26</f>
        <v>0</v>
      </c>
    </row>
    <row r="27" spans="1:26" s="32" customFormat="1" ht="36" customHeight="1" x14ac:dyDescent="0.45">
      <c r="A27" s="141" t="str">
        <f>VLOOKUP(E27,T_27Conversion[], 2, FALSE)</f>
        <v>Home office</v>
      </c>
      <c r="B27" s="141" t="str">
        <f>VLOOKUP(E27,T_27Conversion[], 3, FALSE)</f>
        <v>Yes</v>
      </c>
      <c r="C27" s="141" t="str">
        <f>VLOOKUP(E27,T_27Conversion[], 4, FALSE)</f>
        <v>A.6.2 – Teleworking controls</v>
      </c>
      <c r="D27" s="210"/>
      <c r="E27" s="44" t="s">
        <v>87</v>
      </c>
      <c r="F27" s="4" t="s">
        <v>110</v>
      </c>
      <c r="G27" s="94" t="s">
        <v>111</v>
      </c>
      <c r="H27" s="66"/>
      <c r="I27" s="36"/>
      <c r="J27" s="3"/>
      <c r="K27" s="214"/>
      <c r="L27" s="215"/>
      <c r="M27" s="3"/>
      <c r="N27" s="3"/>
      <c r="O27" s="31"/>
      <c r="P27" s="33"/>
      <c r="Q27" s="28"/>
      <c r="R27" s="28"/>
      <c r="S27" s="28">
        <f t="shared" ref="S27:S29" si="8">Q27*R27</f>
        <v>0</v>
      </c>
      <c r="T27" s="34"/>
      <c r="U27" s="33"/>
      <c r="V27" s="4"/>
      <c r="W27" s="4"/>
      <c r="X27" s="4"/>
      <c r="Y27" s="4"/>
      <c r="Z27" s="29">
        <f t="shared" ref="Z27:Z29" si="9">X27*Y27</f>
        <v>0</v>
      </c>
    </row>
    <row r="28" spans="1:26" s="32" customFormat="1" ht="36" customHeight="1" x14ac:dyDescent="0.45">
      <c r="A28" s="141" t="str">
        <f>VLOOKUP(E28,T_27Conversion[], 2, FALSE)</f>
        <v>Inventory of assets</v>
      </c>
      <c r="B28" s="141" t="str">
        <f>VLOOKUP(E28,T_27Conversion[], 3, FALSE)</f>
        <v>Yes</v>
      </c>
      <c r="C28" s="141" t="str">
        <f>VLOOKUP(E28,T_27Conversion[], 4, FALSE)</f>
        <v>A.5.9 – Asset inventory</v>
      </c>
      <c r="D28" s="210"/>
      <c r="E28" s="44" t="s">
        <v>88</v>
      </c>
      <c r="F28" s="4" t="s">
        <v>113</v>
      </c>
      <c r="G28" s="94" t="s">
        <v>114</v>
      </c>
      <c r="H28" s="66"/>
      <c r="I28" s="36"/>
      <c r="J28" s="3"/>
      <c r="K28" s="35"/>
      <c r="L28" s="36"/>
      <c r="M28" s="3"/>
      <c r="N28" s="3"/>
      <c r="O28" s="31"/>
      <c r="P28" s="33"/>
      <c r="Q28" s="28"/>
      <c r="R28" s="28"/>
      <c r="S28" s="28">
        <f t="shared" si="8"/>
        <v>0</v>
      </c>
      <c r="T28" s="34"/>
      <c r="U28" s="33"/>
      <c r="V28" s="4"/>
      <c r="W28" s="4"/>
      <c r="X28" s="4"/>
      <c r="Y28" s="4"/>
      <c r="Z28" s="29">
        <f t="shared" si="9"/>
        <v>0</v>
      </c>
    </row>
    <row r="29" spans="1:26" s="32" customFormat="1" ht="36" customHeight="1" x14ac:dyDescent="0.45">
      <c r="A29" s="141" t="str">
        <f>VLOOKUP(E29,T_27Conversion[], 2, FALSE)</f>
        <v>Acceptable use of assets</v>
      </c>
      <c r="B29" s="141" t="str">
        <f>VLOOKUP(E29,T_27Conversion[], 3, FALSE)</f>
        <v>Yes</v>
      </c>
      <c r="C29" s="141" t="str">
        <f>VLOOKUP(E29,T_27Conversion[], 4, FALSE)</f>
        <v>A.5.10 – Acceptable use policy</v>
      </c>
      <c r="D29" s="209"/>
      <c r="E29" s="44" t="s">
        <v>90</v>
      </c>
      <c r="F29" s="4" t="s">
        <v>116</v>
      </c>
      <c r="G29" s="94" t="s">
        <v>117</v>
      </c>
      <c r="H29" s="66"/>
      <c r="I29" s="36"/>
      <c r="J29" s="3"/>
      <c r="K29" s="35"/>
      <c r="L29" s="36"/>
      <c r="M29" s="3"/>
      <c r="N29" s="3"/>
      <c r="O29" s="31"/>
      <c r="P29" s="33"/>
      <c r="Q29" s="28"/>
      <c r="R29" s="28"/>
      <c r="S29" s="28">
        <f t="shared" si="8"/>
        <v>0</v>
      </c>
      <c r="T29" s="34"/>
      <c r="U29" s="33"/>
      <c r="V29" s="4"/>
      <c r="W29" s="4"/>
      <c r="X29" s="4"/>
      <c r="Y29" s="4"/>
      <c r="Z29" s="29">
        <f t="shared" si="9"/>
        <v>0</v>
      </c>
    </row>
    <row r="30" spans="1:26" s="32" customFormat="1" ht="39" customHeight="1" x14ac:dyDescent="0.45">
      <c r="A30" s="141" t="str">
        <f>VLOOKUP(E30,T_27Conversion[], 2, FALSE)</f>
        <v>Removable media</v>
      </c>
      <c r="B30" s="141" t="str">
        <f>VLOOKUP(E30,T_27Conversion[], 3, FALSE)</f>
        <v>Yes</v>
      </c>
      <c r="C30" s="141" t="str">
        <f>VLOOKUP(E30,T_27Conversion[], 4, FALSE)</f>
        <v>A.8.10 – Use of removable media</v>
      </c>
      <c r="D30" s="208" t="s">
        <v>118</v>
      </c>
      <c r="E30" s="44" t="s">
        <v>93</v>
      </c>
      <c r="F30" s="4" t="s">
        <v>120</v>
      </c>
      <c r="G30" s="94" t="s">
        <v>121</v>
      </c>
      <c r="H30" s="66"/>
      <c r="I30" s="36"/>
      <c r="J30" s="3"/>
      <c r="K30" s="35"/>
      <c r="L30" s="36"/>
      <c r="M30" s="3"/>
      <c r="N30" s="3"/>
      <c r="O30" s="31"/>
      <c r="P30" s="33"/>
      <c r="Q30" s="28"/>
      <c r="R30" s="28"/>
      <c r="S30" s="28">
        <f t="shared" si="4"/>
        <v>0</v>
      </c>
      <c r="T30" s="34"/>
      <c r="U30" s="33"/>
      <c r="V30" s="4"/>
      <c r="W30" s="4"/>
      <c r="X30" s="4"/>
      <c r="Y30" s="4"/>
      <c r="Z30" s="29">
        <f t="shared" si="5"/>
        <v>0</v>
      </c>
    </row>
    <row r="31" spans="1:26" s="32" customFormat="1" ht="39" customHeight="1" x14ac:dyDescent="0.45">
      <c r="A31" s="141" t="str">
        <f>VLOOKUP(E31,T_27Conversion[], 2, FALSE)</f>
        <v>Disposal of media</v>
      </c>
      <c r="B31" s="141" t="str">
        <f>VLOOKUP(E31,T_27Conversion[], 3, FALSE)</f>
        <v>Yes</v>
      </c>
      <c r="C31" s="141" t="str">
        <f>VLOOKUP(E31,T_27Conversion[], 4, FALSE)</f>
        <v>A.8.11 – Media disposal</v>
      </c>
      <c r="D31" s="210"/>
      <c r="E31" s="44" t="s">
        <v>95</v>
      </c>
      <c r="F31" s="28" t="s">
        <v>123</v>
      </c>
      <c r="G31" s="95" t="s">
        <v>315</v>
      </c>
      <c r="H31" s="66"/>
      <c r="I31" s="46"/>
      <c r="J31" s="30"/>
      <c r="K31" s="214"/>
      <c r="L31" s="215"/>
      <c r="M31" s="3"/>
      <c r="N31" s="3"/>
      <c r="O31" s="31"/>
      <c r="P31" s="27"/>
      <c r="Q31" s="28"/>
      <c r="R31" s="28"/>
      <c r="S31" s="28">
        <f>Q31*R31</f>
        <v>0</v>
      </c>
      <c r="T31" s="29"/>
      <c r="U31" s="27"/>
      <c r="V31" s="28"/>
      <c r="W31" s="28"/>
      <c r="X31" s="4"/>
      <c r="Y31" s="4"/>
      <c r="Z31" s="29">
        <f>X31*Y31</f>
        <v>0</v>
      </c>
    </row>
    <row r="32" spans="1:26" s="32" customFormat="1" ht="39" customHeight="1" x14ac:dyDescent="0.45">
      <c r="A32" s="141" t="str">
        <f>VLOOKUP(E32,T_27Conversion[], 2, FALSE)</f>
        <v>User registration and de-registration</v>
      </c>
      <c r="B32" s="141" t="str">
        <f>VLOOKUP(E32,T_27Conversion[], 3, FALSE)</f>
        <v>Yes</v>
      </c>
      <c r="C32" s="141" t="str">
        <f>VLOOKUP(E32,T_27Conversion[], 4, FALSE)</f>
        <v>A.8.2 – Identity management</v>
      </c>
      <c r="D32" s="210"/>
      <c r="E32" s="44" t="s">
        <v>96</v>
      </c>
      <c r="F32" s="4" t="s">
        <v>125</v>
      </c>
      <c r="G32" s="94" t="s">
        <v>316</v>
      </c>
      <c r="H32" s="66"/>
      <c r="I32" s="36"/>
      <c r="J32" s="3"/>
      <c r="K32" s="214"/>
      <c r="L32" s="215"/>
      <c r="M32" s="3"/>
      <c r="N32" s="3"/>
      <c r="O32" s="31"/>
      <c r="P32" s="33"/>
      <c r="Q32" s="28"/>
      <c r="R32" s="28"/>
      <c r="S32" s="28">
        <f t="shared" ref="S32:S35" si="10">Q32*R32</f>
        <v>0</v>
      </c>
      <c r="T32" s="34"/>
      <c r="U32" s="33"/>
      <c r="V32" s="4"/>
      <c r="W32" s="4"/>
      <c r="X32" s="4"/>
      <c r="Y32" s="4"/>
      <c r="Z32" s="29">
        <f t="shared" ref="Z32:Z35" si="11">X32*Y32</f>
        <v>0</v>
      </c>
    </row>
    <row r="33" spans="1:26" s="32" customFormat="1" ht="48.75" customHeight="1" x14ac:dyDescent="0.45">
      <c r="A33" s="141" t="str">
        <f>VLOOKUP(E33,T_27Conversion[], 2, FALSE)</f>
        <v>Management of privileged access rights</v>
      </c>
      <c r="B33" s="141" t="str">
        <f>VLOOKUP(E33,T_27Conversion[], 3, FALSE)</f>
        <v>Yes</v>
      </c>
      <c r="C33" s="141" t="str">
        <f>VLOOKUP(E33,T_27Conversion[], 4, FALSE)</f>
        <v>A.8.3 – Privileged access management</v>
      </c>
      <c r="D33" s="210"/>
      <c r="E33" s="44" t="s">
        <v>100</v>
      </c>
      <c r="F33" s="28" t="s">
        <v>127</v>
      </c>
      <c r="G33" s="94" t="s">
        <v>128</v>
      </c>
      <c r="H33" s="66"/>
      <c r="I33" s="36"/>
      <c r="J33" s="3"/>
      <c r="K33" s="35"/>
      <c r="L33" s="36"/>
      <c r="M33" s="3"/>
      <c r="N33" s="3"/>
      <c r="O33" s="31"/>
      <c r="P33" s="33"/>
      <c r="Q33" s="28"/>
      <c r="R33" s="28"/>
      <c r="S33" s="28">
        <f t="shared" si="10"/>
        <v>0</v>
      </c>
      <c r="T33" s="34"/>
      <c r="U33" s="33"/>
      <c r="V33" s="4"/>
      <c r="W33" s="4"/>
      <c r="X33" s="4"/>
      <c r="Y33" s="4"/>
      <c r="Z33" s="29">
        <f t="shared" si="11"/>
        <v>0</v>
      </c>
    </row>
    <row r="34" spans="1:26" s="32" customFormat="1" ht="72.95" customHeight="1" x14ac:dyDescent="0.45">
      <c r="A34" s="141" t="str">
        <f>VLOOKUP(E34,T_27Conversion[], 2, FALSE)</f>
        <v>Non-personal account</v>
      </c>
      <c r="B34" s="141" t="str">
        <f>VLOOKUP(E34,T_27Conversion[], 3, FALSE)</f>
        <v>Yes</v>
      </c>
      <c r="C34" s="141" t="str">
        <f>VLOOKUP(E34,T_27Conversion[], 4, FALSE)</f>
        <v>A.8.2.3 – Account management</v>
      </c>
      <c r="D34" s="210"/>
      <c r="E34" s="44" t="s">
        <v>103</v>
      </c>
      <c r="F34" s="4" t="s">
        <v>130</v>
      </c>
      <c r="G34" s="94" t="s">
        <v>370</v>
      </c>
      <c r="H34" s="66"/>
      <c r="I34" s="36"/>
      <c r="J34" s="3"/>
      <c r="K34" s="214"/>
      <c r="L34" s="215"/>
      <c r="M34" s="3"/>
      <c r="N34" s="3"/>
      <c r="O34" s="31"/>
      <c r="P34" s="33"/>
      <c r="Q34" s="28"/>
      <c r="R34" s="28"/>
      <c r="S34" s="28">
        <f t="shared" si="10"/>
        <v>0</v>
      </c>
      <c r="T34" s="34"/>
      <c r="U34" s="33"/>
      <c r="V34" s="4"/>
      <c r="W34" s="4"/>
      <c r="X34" s="4"/>
      <c r="Y34" s="4"/>
      <c r="Z34" s="29">
        <f t="shared" si="11"/>
        <v>0</v>
      </c>
    </row>
    <row r="35" spans="1:26" s="32" customFormat="1" ht="52.5" customHeight="1" x14ac:dyDescent="0.45">
      <c r="A35" s="141" t="str">
        <f>VLOOKUP(E35,T_27Conversion[], 2, FALSE)</f>
        <v>Review of user access rights</v>
      </c>
      <c r="B35" s="141" t="str">
        <f>VLOOKUP(E35,T_27Conversion[], 3, FALSE)</f>
        <v>Yes</v>
      </c>
      <c r="C35" s="141" t="str">
        <f>VLOOKUP(E35,T_27Conversion[], 4, FALSE)</f>
        <v>A.8.2.4 – Access review</v>
      </c>
      <c r="D35" s="210"/>
      <c r="E35" s="44" t="s">
        <v>106</v>
      </c>
      <c r="F35" s="4" t="s">
        <v>132</v>
      </c>
      <c r="G35" s="94" t="s">
        <v>133</v>
      </c>
      <c r="H35" s="66"/>
      <c r="I35" s="36"/>
      <c r="J35" s="3"/>
      <c r="K35" s="35"/>
      <c r="L35" s="36"/>
      <c r="M35" s="3"/>
      <c r="N35" s="3"/>
      <c r="O35" s="31"/>
      <c r="P35" s="33"/>
      <c r="Q35" s="28"/>
      <c r="R35" s="28"/>
      <c r="S35" s="28">
        <f t="shared" si="10"/>
        <v>0</v>
      </c>
      <c r="T35" s="34"/>
      <c r="U35" s="33"/>
      <c r="V35" s="4"/>
      <c r="W35" s="4"/>
      <c r="X35" s="4"/>
      <c r="Y35" s="4"/>
      <c r="Z35" s="29">
        <f t="shared" si="11"/>
        <v>0</v>
      </c>
    </row>
    <row r="36" spans="1:26" s="32" customFormat="1" ht="36.75" customHeight="1" x14ac:dyDescent="0.45">
      <c r="A36" s="141" t="str">
        <f>VLOOKUP(E36,T_27Conversion[], 2, FALSE)</f>
        <v>Suspend or remove access rights</v>
      </c>
      <c r="B36" s="141" t="str">
        <f>VLOOKUP(E36,T_27Conversion[], 3, FALSE)</f>
        <v>Yes</v>
      </c>
      <c r="C36" s="141" t="str">
        <f>VLOOKUP(E36,T_27Conversion[], 4, FALSE)</f>
        <v>A.8.2.5 – Access revocation</v>
      </c>
      <c r="D36" s="210"/>
      <c r="E36" s="44" t="s">
        <v>109</v>
      </c>
      <c r="F36" s="4" t="s">
        <v>136</v>
      </c>
      <c r="G36" s="94" t="s">
        <v>137</v>
      </c>
      <c r="H36" s="66"/>
      <c r="I36" s="36"/>
      <c r="J36" s="3"/>
      <c r="K36" s="35"/>
      <c r="L36" s="36"/>
      <c r="M36" s="3"/>
      <c r="N36" s="3"/>
      <c r="O36" s="31"/>
      <c r="P36" s="33"/>
      <c r="Q36" s="28"/>
      <c r="R36" s="28"/>
      <c r="S36" s="28">
        <f t="shared" si="4"/>
        <v>0</v>
      </c>
      <c r="T36" s="34"/>
      <c r="U36" s="33"/>
      <c r="V36" s="4"/>
      <c r="W36" s="4"/>
      <c r="X36" s="4"/>
      <c r="Y36" s="4"/>
      <c r="Z36" s="29">
        <f t="shared" si="5"/>
        <v>0</v>
      </c>
    </row>
    <row r="37" spans="1:26" s="32" customFormat="1" ht="49.5" customHeight="1" x14ac:dyDescent="0.45">
      <c r="A37" s="141" t="str">
        <f>VLOOKUP(E37,T_27Conversion[], 2, FALSE)</f>
        <v>User authentication</v>
      </c>
      <c r="B37" s="141" t="str">
        <f>VLOOKUP(E37,T_27Conversion[], 3, FALSE)</f>
        <v>Yes</v>
      </c>
      <c r="C37" s="141" t="str">
        <f>VLOOKUP(E37,T_27Conversion[], 4, FALSE)</f>
        <v>A.8.4 – Authentication</v>
      </c>
      <c r="D37" s="210"/>
      <c r="E37" s="44" t="s">
        <v>112</v>
      </c>
      <c r="F37" s="4" t="s">
        <v>139</v>
      </c>
      <c r="G37" s="94" t="s">
        <v>140</v>
      </c>
      <c r="H37" s="66"/>
      <c r="I37" s="36"/>
      <c r="J37" s="3"/>
      <c r="K37" s="214"/>
      <c r="L37" s="215"/>
      <c r="M37" s="3"/>
      <c r="N37" s="3"/>
      <c r="O37" s="31"/>
      <c r="P37" s="33"/>
      <c r="Q37" s="28"/>
      <c r="R37" s="28"/>
      <c r="S37" s="28">
        <f t="shared" si="4"/>
        <v>0</v>
      </c>
      <c r="T37" s="34"/>
      <c r="U37" s="33"/>
      <c r="V37" s="4"/>
      <c r="W37" s="4"/>
      <c r="X37" s="4"/>
      <c r="Y37" s="4"/>
      <c r="Z37" s="29">
        <f t="shared" si="5"/>
        <v>0</v>
      </c>
    </row>
    <row r="38" spans="1:26" s="32" customFormat="1" ht="34.5" customHeight="1" x14ac:dyDescent="0.45">
      <c r="A38" s="141" t="str">
        <f>VLOOKUP(E38,T_27Conversion[], 2, FALSE)</f>
        <v>Network segmentation</v>
      </c>
      <c r="B38" s="141" t="str">
        <f>VLOOKUP(E38,T_27Conversion[], 3, FALSE)</f>
        <v>Yes</v>
      </c>
      <c r="C38" s="141" t="str">
        <f>VLOOKUP(E38,T_27Conversion[], 4, FALSE)</f>
        <v>A.8.20 – Network segregation</v>
      </c>
      <c r="D38" s="209"/>
      <c r="E38" s="44" t="s">
        <v>115</v>
      </c>
      <c r="F38" s="28" t="s">
        <v>361</v>
      </c>
      <c r="G38" s="95" t="s">
        <v>142</v>
      </c>
      <c r="H38" s="66"/>
      <c r="I38" s="46"/>
      <c r="J38" s="30"/>
      <c r="K38" s="214"/>
      <c r="L38" s="215"/>
      <c r="M38" s="3"/>
      <c r="N38" s="3"/>
      <c r="O38" s="31"/>
      <c r="P38" s="27"/>
      <c r="Q38" s="28"/>
      <c r="R38" s="28"/>
      <c r="S38" s="28">
        <f>Q38*R38</f>
        <v>0</v>
      </c>
      <c r="T38" s="29"/>
      <c r="U38" s="27"/>
      <c r="V38" s="28"/>
      <c r="W38" s="28"/>
      <c r="X38" s="4"/>
      <c r="Y38" s="4"/>
      <c r="Z38" s="29">
        <f>X38*Y38</f>
        <v>0</v>
      </c>
    </row>
    <row r="39" spans="1:26" s="32" customFormat="1" ht="51" customHeight="1" x14ac:dyDescent="0.45">
      <c r="A39" s="141" t="str">
        <f>VLOOKUP(E39,T_27Conversion[], 2, FALSE)</f>
        <v>Network monitoring</v>
      </c>
      <c r="B39" s="141" t="str">
        <f>VLOOKUP(E39,T_27Conversion[], 3, FALSE)</f>
        <v>Yes</v>
      </c>
      <c r="C39" s="141" t="str">
        <f>VLOOKUP(E39,T_27Conversion[], 4, FALSE)</f>
        <v>A.8.16 – Network monitoring</v>
      </c>
      <c r="D39" s="208" t="s">
        <v>143</v>
      </c>
      <c r="E39" s="44" t="s">
        <v>119</v>
      </c>
      <c r="F39" s="65" t="s">
        <v>145</v>
      </c>
      <c r="G39" s="94" t="s">
        <v>146</v>
      </c>
      <c r="H39" s="66"/>
      <c r="I39" s="36"/>
      <c r="J39" s="3"/>
      <c r="K39" s="35"/>
      <c r="L39" s="36"/>
      <c r="M39" s="3"/>
      <c r="N39" s="3"/>
      <c r="O39" s="31"/>
      <c r="P39" s="33"/>
      <c r="Q39" s="28"/>
      <c r="R39" s="28"/>
      <c r="S39" s="28">
        <f t="shared" ref="S39:S53" si="12">Q39*R39</f>
        <v>0</v>
      </c>
      <c r="T39" s="34"/>
      <c r="U39" s="33"/>
      <c r="V39" s="4"/>
      <c r="W39" s="4"/>
      <c r="X39" s="4"/>
      <c r="Y39" s="4"/>
      <c r="Z39" s="29">
        <f t="shared" ref="Z39:Z53" si="13">X39*Y39</f>
        <v>0</v>
      </c>
    </row>
    <row r="40" spans="1:26" s="32" customFormat="1" ht="66" customHeight="1" x14ac:dyDescent="0.45">
      <c r="A40" s="141" t="str">
        <f>VLOOKUP(E40,T_27Conversion[], 2, FALSE)</f>
        <v>Software installation</v>
      </c>
      <c r="B40" s="141" t="str">
        <f>VLOOKUP(E40,T_27Conversion[], 3, FALSE)</f>
        <v>Yes</v>
      </c>
      <c r="C40" s="141" t="str">
        <f>VLOOKUP(E40,T_27Conversion[], 4, FALSE)</f>
        <v>A.8.9 – Software installation controls</v>
      </c>
      <c r="D40" s="210"/>
      <c r="E40" s="44" t="s">
        <v>122</v>
      </c>
      <c r="F40" s="65" t="s">
        <v>148</v>
      </c>
      <c r="G40" s="94" t="s">
        <v>149</v>
      </c>
      <c r="H40" s="66"/>
      <c r="I40" s="36"/>
      <c r="J40" s="3"/>
      <c r="K40" s="35"/>
      <c r="L40" s="36"/>
      <c r="M40" s="3"/>
      <c r="N40" s="3"/>
      <c r="O40" s="31"/>
      <c r="P40" s="33"/>
      <c r="Q40" s="28"/>
      <c r="R40" s="28"/>
      <c r="S40" s="28">
        <f t="shared" si="12"/>
        <v>0</v>
      </c>
      <c r="T40" s="34"/>
      <c r="U40" s="33"/>
      <c r="V40" s="4"/>
      <c r="W40" s="4"/>
      <c r="X40" s="4"/>
      <c r="Y40" s="4"/>
      <c r="Z40" s="29">
        <f t="shared" si="13"/>
        <v>0</v>
      </c>
    </row>
    <row r="41" spans="1:26" s="32" customFormat="1" ht="48.75" customHeight="1" x14ac:dyDescent="0.45">
      <c r="A41" s="141" t="str">
        <f>VLOOKUP(E41,T_27Conversion[], 2, FALSE)</f>
        <v>Patch Management</v>
      </c>
      <c r="B41" s="141" t="str">
        <f>VLOOKUP(E41,T_27Conversion[], 3, FALSE)</f>
        <v>Yes</v>
      </c>
      <c r="C41" s="141" t="str">
        <f>VLOOKUP(E41,T_27Conversion[], 4, FALSE)</f>
        <v>A.8.8 – Vulnerability management</v>
      </c>
      <c r="D41" s="210"/>
      <c r="E41" s="44" t="s">
        <v>124</v>
      </c>
      <c r="F41" s="65" t="s">
        <v>151</v>
      </c>
      <c r="G41" s="94" t="s">
        <v>152</v>
      </c>
      <c r="H41" s="66"/>
      <c r="I41" s="36"/>
      <c r="J41" s="3"/>
      <c r="K41" s="35"/>
      <c r="L41" s="36"/>
      <c r="M41" s="3"/>
      <c r="N41" s="3"/>
      <c r="O41" s="31"/>
      <c r="P41" s="33"/>
      <c r="Q41" s="28"/>
      <c r="R41" s="28"/>
      <c r="S41" s="28">
        <f t="shared" si="12"/>
        <v>0</v>
      </c>
      <c r="T41" s="34"/>
      <c r="U41" s="33"/>
      <c r="V41" s="4"/>
      <c r="W41" s="4"/>
      <c r="X41" s="4"/>
      <c r="Y41" s="4"/>
      <c r="Z41" s="29">
        <f t="shared" si="13"/>
        <v>0</v>
      </c>
    </row>
    <row r="42" spans="1:26" s="32" customFormat="1" ht="39.75" customHeight="1" x14ac:dyDescent="0.45">
      <c r="A42" s="141" t="str">
        <f>VLOOKUP(E42,T_27Conversion[], 2, FALSE)</f>
        <v>Malware protection</v>
      </c>
      <c r="B42" s="141" t="str">
        <f>VLOOKUP(E42,T_27Conversion[], 3, FALSE)</f>
        <v>Yes</v>
      </c>
      <c r="C42" s="141" t="str">
        <f>VLOOKUP(E42,T_27Conversion[], 4, FALSE)</f>
        <v>A.8.7 – Protection against malware</v>
      </c>
      <c r="D42" s="210"/>
      <c r="E42" s="44" t="s">
        <v>126</v>
      </c>
      <c r="F42" s="65" t="s">
        <v>154</v>
      </c>
      <c r="G42" s="94" t="s">
        <v>155</v>
      </c>
      <c r="H42" s="66"/>
      <c r="I42" s="36"/>
      <c r="J42" s="3"/>
      <c r="K42" s="35"/>
      <c r="L42" s="36"/>
      <c r="M42" s="3"/>
      <c r="N42" s="3"/>
      <c r="O42" s="31"/>
      <c r="P42" s="33"/>
      <c r="Q42" s="28"/>
      <c r="R42" s="28"/>
      <c r="S42" s="28">
        <f t="shared" ref="S42:S45" si="14">Q42*R42</f>
        <v>0</v>
      </c>
      <c r="T42" s="34"/>
      <c r="U42" s="33"/>
      <c r="V42" s="4"/>
      <c r="W42" s="4"/>
      <c r="X42" s="4"/>
      <c r="Y42" s="4"/>
      <c r="Z42" s="29">
        <f t="shared" ref="Z42:Z45" si="15">X42*Y42</f>
        <v>0</v>
      </c>
    </row>
    <row r="43" spans="1:26" s="32" customFormat="1" ht="74.25" customHeight="1" x14ac:dyDescent="0.45">
      <c r="A43" s="141" t="str">
        <f>VLOOKUP(E43,T_27Conversion[], 2, FALSE)</f>
        <v>Vulnerability management</v>
      </c>
      <c r="B43" s="141" t="str">
        <f>VLOOKUP(E43,T_27Conversion[], 3, FALSE)</f>
        <v>Yes</v>
      </c>
      <c r="C43" s="141" t="str">
        <f>VLOOKUP(E43,T_27Conversion[], 4, FALSE)</f>
        <v>A.8.8 – Vulnerability management</v>
      </c>
      <c r="D43" s="210"/>
      <c r="E43" s="44" t="s">
        <v>129</v>
      </c>
      <c r="F43" s="65" t="s">
        <v>132</v>
      </c>
      <c r="G43" s="94" t="s">
        <v>157</v>
      </c>
      <c r="H43" s="66"/>
      <c r="I43" s="36"/>
      <c r="J43" s="3"/>
      <c r="K43" s="35"/>
      <c r="L43" s="36"/>
      <c r="M43" s="3"/>
      <c r="N43" s="3"/>
      <c r="O43" s="31"/>
      <c r="P43" s="33"/>
      <c r="Q43" s="28"/>
      <c r="R43" s="28"/>
      <c r="S43" s="28">
        <f t="shared" ref="S43:S44" si="16">Q43*R43</f>
        <v>0</v>
      </c>
      <c r="T43" s="34"/>
      <c r="U43" s="33"/>
      <c r="V43" s="4"/>
      <c r="W43" s="4"/>
      <c r="X43" s="4"/>
      <c r="Y43" s="4"/>
      <c r="Z43" s="29">
        <f t="shared" ref="Z43:Z44" si="17">X43*Y43</f>
        <v>0</v>
      </c>
    </row>
    <row r="44" spans="1:26" s="32" customFormat="1" ht="46.5" customHeight="1" x14ac:dyDescent="0.45">
      <c r="A44" s="141" t="str">
        <f>VLOOKUP(E44,T_27Conversion[], 2, FALSE)</f>
        <v>Media scanning</v>
      </c>
      <c r="B44" s="141" t="str">
        <f>VLOOKUP(E44,T_27Conversion[], 3, FALSE)</f>
        <v>Partially</v>
      </c>
      <c r="C44" s="141" t="str">
        <f>VLOOKUP(E44,T_27Conversion[], 4, FALSE)</f>
        <v>May be part of malware protection</v>
      </c>
      <c r="D44" s="210"/>
      <c r="E44" s="44" t="s">
        <v>131</v>
      </c>
      <c r="F44" s="65" t="s">
        <v>159</v>
      </c>
      <c r="G44" s="94" t="s">
        <v>317</v>
      </c>
      <c r="H44" s="66"/>
      <c r="I44" s="36"/>
      <c r="J44" s="3"/>
      <c r="K44" s="35"/>
      <c r="L44" s="36"/>
      <c r="M44" s="3"/>
      <c r="N44" s="3"/>
      <c r="O44" s="31"/>
      <c r="P44" s="33"/>
      <c r="Q44" s="28"/>
      <c r="R44" s="28"/>
      <c r="S44" s="28">
        <f t="shared" si="16"/>
        <v>0</v>
      </c>
      <c r="T44" s="34"/>
      <c r="U44" s="33"/>
      <c r="V44" s="4"/>
      <c r="W44" s="4"/>
      <c r="X44" s="4"/>
      <c r="Y44" s="4"/>
      <c r="Z44" s="29">
        <f t="shared" si="17"/>
        <v>0</v>
      </c>
    </row>
    <row r="45" spans="1:26" s="32" customFormat="1" ht="45" customHeight="1" x14ac:dyDescent="0.45">
      <c r="A45" s="141" t="str">
        <f>VLOOKUP(E45,T_27Conversion[], 2, FALSE)</f>
        <v>Cryptographic controls</v>
      </c>
      <c r="B45" s="141" t="str">
        <f>VLOOKUP(E45,T_27Conversion[], 3, FALSE)</f>
        <v>Yes</v>
      </c>
      <c r="C45" s="141" t="str">
        <f>VLOOKUP(E45,T_27Conversion[], 4, FALSE)</f>
        <v>A.10 – Cryptographic controls</v>
      </c>
      <c r="D45" s="210"/>
      <c r="E45" s="44" t="s">
        <v>134</v>
      </c>
      <c r="F45" s="65" t="s">
        <v>161</v>
      </c>
      <c r="G45" s="94" t="s">
        <v>162</v>
      </c>
      <c r="H45" s="66"/>
      <c r="I45" s="36"/>
      <c r="J45" s="3"/>
      <c r="K45" s="35"/>
      <c r="L45" s="36"/>
      <c r="M45" s="3"/>
      <c r="N45" s="3"/>
      <c r="O45" s="31"/>
      <c r="P45" s="33"/>
      <c r="Q45" s="28"/>
      <c r="R45" s="28"/>
      <c r="S45" s="28">
        <f t="shared" si="14"/>
        <v>0</v>
      </c>
      <c r="T45" s="34"/>
      <c r="U45" s="33"/>
      <c r="V45" s="4"/>
      <c r="W45" s="4"/>
      <c r="X45" s="4"/>
      <c r="Y45" s="4"/>
      <c r="Z45" s="29">
        <f t="shared" si="15"/>
        <v>0</v>
      </c>
    </row>
    <row r="46" spans="1:26" s="32" customFormat="1" ht="36.75" customHeight="1" x14ac:dyDescent="0.45">
      <c r="A46" s="141" t="str">
        <f>VLOOKUP(E46,T_27Conversion[], 2, FALSE)</f>
        <v>Information transfer</v>
      </c>
      <c r="B46" s="141" t="str">
        <f>VLOOKUP(E46,T_27Conversion[], 3, FALSE)</f>
        <v>Yes</v>
      </c>
      <c r="C46" s="141" t="str">
        <f>VLOOKUP(E46,T_27Conversion[], 4, FALSE)</f>
        <v>A.13 – Secure information transfer</v>
      </c>
      <c r="D46" s="210"/>
      <c r="E46" s="44" t="s">
        <v>135</v>
      </c>
      <c r="F46" s="65" t="s">
        <v>169</v>
      </c>
      <c r="G46" s="94" t="s">
        <v>319</v>
      </c>
      <c r="H46" s="66"/>
      <c r="I46" s="36"/>
      <c r="J46" s="3"/>
      <c r="K46" s="35"/>
      <c r="L46" s="36"/>
      <c r="M46" s="3"/>
      <c r="N46" s="3"/>
      <c r="O46" s="31"/>
      <c r="P46" s="33"/>
      <c r="Q46" s="28"/>
      <c r="R46" s="28"/>
      <c r="S46" s="28">
        <f t="shared" ref="S46:S50" si="18">Q46*R46</f>
        <v>0</v>
      </c>
      <c r="T46" s="34"/>
      <c r="U46" s="33"/>
      <c r="V46" s="4"/>
      <c r="W46" s="4"/>
      <c r="X46" s="4"/>
      <c r="Y46" s="4"/>
      <c r="Z46" s="29">
        <f t="shared" ref="Z46:Z50" si="19">X46*Y46</f>
        <v>0</v>
      </c>
    </row>
    <row r="47" spans="1:26" s="32" customFormat="1" ht="36.75" customHeight="1" x14ac:dyDescent="0.45">
      <c r="A47" s="141" t="str">
        <f>VLOOKUP(E47,T_27Conversion[], 2, FALSE)</f>
        <v>Event logging</v>
      </c>
      <c r="B47" s="141" t="str">
        <f>VLOOKUP(E47,T_27Conversion[], 3, FALSE)</f>
        <v>Yes</v>
      </c>
      <c r="C47" s="141" t="str">
        <f>VLOOKUP(E47,T_27Conversion[], 4, FALSE)</f>
        <v>A.8.15 – Logging and monitoring</v>
      </c>
      <c r="D47" s="210"/>
      <c r="E47" s="44" t="s">
        <v>138</v>
      </c>
      <c r="F47" s="65" t="s">
        <v>171</v>
      </c>
      <c r="G47" s="94" t="s">
        <v>371</v>
      </c>
      <c r="H47" s="66"/>
      <c r="I47" s="36"/>
      <c r="J47" s="3"/>
      <c r="K47" s="35"/>
      <c r="L47" s="36"/>
      <c r="M47" s="3"/>
      <c r="N47" s="3"/>
      <c r="O47" s="31"/>
      <c r="P47" s="33"/>
      <c r="Q47" s="28"/>
      <c r="R47" s="28"/>
      <c r="S47" s="28">
        <f t="shared" ref="S47:S49" si="20">Q47*R47</f>
        <v>0</v>
      </c>
      <c r="T47" s="34"/>
      <c r="U47" s="33"/>
      <c r="V47" s="4"/>
      <c r="W47" s="4"/>
      <c r="X47" s="4"/>
      <c r="Y47" s="4"/>
      <c r="Z47" s="29">
        <f t="shared" ref="Z47:Z48" si="21">X47*Y47</f>
        <v>0</v>
      </c>
    </row>
    <row r="48" spans="1:26" s="32" customFormat="1" ht="36.75" customHeight="1" x14ac:dyDescent="0.45">
      <c r="A48" s="141" t="str">
        <f>VLOOKUP(E48,T_27Conversion[], 2, FALSE)</f>
        <v>Protection of log information</v>
      </c>
      <c r="B48" s="141" t="str">
        <f>VLOOKUP(E48,T_27Conversion[], 3, FALSE)</f>
        <v>Yes</v>
      </c>
      <c r="C48" s="141" t="str">
        <f>VLOOKUP(E48,T_27Conversion[], 4, FALSE)</f>
        <v>A.8.15.3 – Log protection</v>
      </c>
      <c r="D48" s="210"/>
      <c r="E48" s="44" t="s">
        <v>141</v>
      </c>
      <c r="F48" s="65" t="s">
        <v>173</v>
      </c>
      <c r="G48" s="94" t="s">
        <v>372</v>
      </c>
      <c r="H48" s="66"/>
      <c r="I48" s="36"/>
      <c r="J48" s="3"/>
      <c r="K48" s="35"/>
      <c r="L48" s="36"/>
      <c r="M48" s="3"/>
      <c r="N48" s="3"/>
      <c r="O48" s="31"/>
      <c r="P48" s="33"/>
      <c r="Q48" s="28"/>
      <c r="R48" s="28"/>
      <c r="S48" s="28">
        <f t="shared" si="20"/>
        <v>0</v>
      </c>
      <c r="T48" s="34"/>
      <c r="U48" s="33"/>
      <c r="V48" s="4"/>
      <c r="W48" s="4"/>
      <c r="X48" s="4"/>
      <c r="Y48" s="4"/>
      <c r="Z48" s="29">
        <f t="shared" si="21"/>
        <v>0</v>
      </c>
    </row>
    <row r="49" spans="1:26" s="32" customFormat="1" ht="48.75" customHeight="1" x14ac:dyDescent="0.45">
      <c r="A49" s="141" t="str">
        <f>VLOOKUP(E49,T_27Conversion[], 2, FALSE)</f>
        <v>Secure development policy</v>
      </c>
      <c r="B49" s="141" t="str">
        <f>VLOOKUP(E49,T_27Conversion[], 3, FALSE)</f>
        <v>Yes</v>
      </c>
      <c r="C49" s="141" t="str">
        <f>VLOOKUP(E49,T_27Conversion[], 4, FALSE)</f>
        <v>A.14.2 – Secure development</v>
      </c>
      <c r="D49" s="210"/>
      <c r="E49" s="44" t="s">
        <v>144</v>
      </c>
      <c r="F49" s="65" t="s">
        <v>362</v>
      </c>
      <c r="G49" s="94" t="s">
        <v>174</v>
      </c>
      <c r="H49" s="66"/>
      <c r="I49" s="36"/>
      <c r="J49" s="3"/>
      <c r="K49" s="35"/>
      <c r="L49" s="36"/>
      <c r="M49" s="3"/>
      <c r="N49" s="3"/>
      <c r="O49" s="31"/>
      <c r="P49" s="33"/>
      <c r="Q49" s="28"/>
      <c r="R49" s="28"/>
      <c r="S49" s="28">
        <f t="shared" si="20"/>
        <v>0</v>
      </c>
      <c r="T49" s="34"/>
      <c r="U49" s="33"/>
      <c r="V49" s="4"/>
      <c r="W49" s="4"/>
      <c r="X49" s="4"/>
      <c r="Y49" s="4"/>
      <c r="Z49" s="29"/>
    </row>
    <row r="50" spans="1:26" s="32" customFormat="1" ht="66" customHeight="1" x14ac:dyDescent="0.45">
      <c r="A50" s="141" t="str">
        <f>VLOOKUP(E50,T_27Conversion[], 2, FALSE)</f>
        <v>Secure development environment</v>
      </c>
      <c r="B50" s="141" t="str">
        <f>VLOOKUP(E50,T_27Conversion[], 3, FALSE)</f>
        <v>Yes</v>
      </c>
      <c r="C50" s="141" t="str">
        <f>VLOOKUP(E50,T_27Conversion[], 4, FALSE)</f>
        <v>A.14.2.6 – Development environment</v>
      </c>
      <c r="D50" s="210"/>
      <c r="E50" s="44" t="s">
        <v>147</v>
      </c>
      <c r="F50" s="65" t="s">
        <v>363</v>
      </c>
      <c r="G50" s="94" t="s">
        <v>175</v>
      </c>
      <c r="H50" s="66"/>
      <c r="I50" s="36"/>
      <c r="J50" s="3"/>
      <c r="K50" s="35"/>
      <c r="L50" s="36"/>
      <c r="M50" s="3"/>
      <c r="N50" s="3"/>
      <c r="O50" s="31"/>
      <c r="P50" s="33"/>
      <c r="Q50" s="28"/>
      <c r="R50" s="28"/>
      <c r="S50" s="28">
        <f t="shared" si="18"/>
        <v>0</v>
      </c>
      <c r="T50" s="34"/>
      <c r="U50" s="33"/>
      <c r="V50" s="4"/>
      <c r="W50" s="4"/>
      <c r="X50" s="4"/>
      <c r="Y50" s="4"/>
      <c r="Z50" s="29">
        <f t="shared" si="19"/>
        <v>0</v>
      </c>
    </row>
    <row r="51" spans="1:26" s="32" customFormat="1" ht="36.75" customHeight="1" x14ac:dyDescent="0.45">
      <c r="A51" s="141" t="str">
        <f>VLOOKUP(E51,T_27Conversion[], 2, FALSE)</f>
        <v>Software legality</v>
      </c>
      <c r="B51" s="141" t="str">
        <f>VLOOKUP(E51,T_27Conversion[], 3, FALSE)</f>
        <v>Yes</v>
      </c>
      <c r="C51" s="141" t="str">
        <f>VLOOKUP(E51,T_27Conversion[], 4, FALSE)</f>
        <v>A.8.9 – Legal software use</v>
      </c>
      <c r="D51" s="208" t="s">
        <v>176</v>
      </c>
      <c r="E51" s="44" t="s">
        <v>150</v>
      </c>
      <c r="F51" s="4" t="s">
        <v>177</v>
      </c>
      <c r="G51" s="94" t="s">
        <v>178</v>
      </c>
      <c r="H51" s="66"/>
      <c r="I51" s="36"/>
      <c r="J51" s="3"/>
      <c r="K51" s="35"/>
      <c r="L51" s="36"/>
      <c r="M51" s="3"/>
      <c r="N51" s="3"/>
      <c r="O51" s="31"/>
      <c r="P51" s="33"/>
      <c r="Q51" s="28"/>
      <c r="R51" s="28"/>
      <c r="S51" s="28">
        <f t="shared" si="12"/>
        <v>0</v>
      </c>
      <c r="T51" s="34"/>
      <c r="U51" s="33"/>
      <c r="V51" s="4"/>
      <c r="W51" s="4"/>
      <c r="X51" s="4"/>
      <c r="Y51" s="4"/>
      <c r="Z51" s="29">
        <f t="shared" si="13"/>
        <v>0</v>
      </c>
    </row>
    <row r="52" spans="1:26" s="32" customFormat="1" ht="49.5" customHeight="1" x14ac:dyDescent="0.45">
      <c r="A52" s="141" t="str">
        <f>VLOOKUP(E52,T_27Conversion[], 2, FALSE)</f>
        <v>Threat modelling</v>
      </c>
      <c r="B52" s="141" t="str">
        <f>VLOOKUP(E52,T_27Conversion[], 3, FALSE)</f>
        <v>Partially</v>
      </c>
      <c r="C52" s="141" t="str">
        <f>VLOOKUP(E52,T_27Conversion[], 4, FALSE)</f>
        <v>Can be part of risk analysis</v>
      </c>
      <c r="D52" s="210"/>
      <c r="E52" s="44" t="s">
        <v>153</v>
      </c>
      <c r="F52" s="4" t="s">
        <v>179</v>
      </c>
      <c r="G52" s="94" t="s">
        <v>180</v>
      </c>
      <c r="H52" s="66"/>
      <c r="I52" s="36"/>
      <c r="J52" s="3"/>
      <c r="K52" s="35"/>
      <c r="L52" s="36"/>
      <c r="M52" s="3"/>
      <c r="N52" s="3"/>
      <c r="O52" s="31"/>
      <c r="P52" s="33"/>
      <c r="Q52" s="28"/>
      <c r="R52" s="28"/>
      <c r="S52" s="28">
        <f t="shared" si="12"/>
        <v>0</v>
      </c>
      <c r="T52" s="34"/>
      <c r="U52" s="33"/>
      <c r="V52" s="4"/>
      <c r="W52" s="4"/>
      <c r="X52" s="4"/>
      <c r="Y52" s="4"/>
      <c r="Z52" s="29">
        <f t="shared" si="13"/>
        <v>0</v>
      </c>
    </row>
    <row r="53" spans="1:26" s="32" customFormat="1" ht="37.5" customHeight="1" x14ac:dyDescent="0.45">
      <c r="A53" s="141" t="str">
        <f>VLOOKUP(E53,T_27Conversion[], 2, FALSE)</f>
        <v>Vulnerability management</v>
      </c>
      <c r="B53" s="141" t="str">
        <f>VLOOKUP(E53,T_27Conversion[], 3, FALSE)</f>
        <v>Yes</v>
      </c>
      <c r="C53" s="141" t="str">
        <f>VLOOKUP(E53,T_27Conversion[], 4, FALSE)</f>
        <v>A.8.8 – Vulnerability management</v>
      </c>
      <c r="D53" s="210"/>
      <c r="E53" s="44" t="s">
        <v>156</v>
      </c>
      <c r="F53" s="4" t="s">
        <v>181</v>
      </c>
      <c r="G53" s="94" t="s">
        <v>182</v>
      </c>
      <c r="H53" s="66"/>
      <c r="I53" s="36"/>
      <c r="J53" s="3"/>
      <c r="K53" s="35"/>
      <c r="L53" s="36"/>
      <c r="M53" s="3"/>
      <c r="N53" s="3"/>
      <c r="O53" s="31"/>
      <c r="P53" s="33"/>
      <c r="Q53" s="28"/>
      <c r="R53" s="28"/>
      <c r="S53" s="28">
        <f t="shared" si="12"/>
        <v>0</v>
      </c>
      <c r="T53" s="34"/>
      <c r="U53" s="33"/>
      <c r="V53" s="4"/>
      <c r="W53" s="4"/>
      <c r="X53" s="4"/>
      <c r="Y53" s="4"/>
      <c r="Z53" s="29">
        <f t="shared" si="13"/>
        <v>0</v>
      </c>
    </row>
    <row r="54" spans="1:26" s="32" customFormat="1" ht="34.5" customHeight="1" x14ac:dyDescent="0.45">
      <c r="A54" s="141" t="str">
        <f>VLOOKUP(E54,T_27Conversion[], 2, FALSE)</f>
        <v>Vulnerability notification</v>
      </c>
      <c r="B54" s="141" t="str">
        <f>VLOOKUP(E54,T_27Conversion[], 3, FALSE)</f>
        <v>Yes</v>
      </c>
      <c r="C54" s="141" t="str">
        <f>VLOOKUP(E54,T_27Conversion[], 4, FALSE)</f>
        <v>A.8.8.4 – Reporting vulnerabilities</v>
      </c>
      <c r="D54" s="208" t="s">
        <v>183</v>
      </c>
      <c r="E54" s="44" t="s">
        <v>158</v>
      </c>
      <c r="F54" s="28" t="s">
        <v>184</v>
      </c>
      <c r="G54" s="94" t="s">
        <v>185</v>
      </c>
      <c r="H54" s="66"/>
      <c r="I54" s="36"/>
      <c r="J54" s="3"/>
      <c r="K54" s="35"/>
      <c r="L54" s="36"/>
      <c r="M54" s="3"/>
      <c r="N54" s="3"/>
      <c r="O54" s="31"/>
      <c r="P54" s="33"/>
      <c r="Q54" s="28"/>
      <c r="R54" s="28"/>
      <c r="S54" s="28">
        <f t="shared" ref="S54:S55" si="22">Q54*R54</f>
        <v>0</v>
      </c>
      <c r="T54" s="34"/>
      <c r="U54" s="33"/>
      <c r="V54" s="4"/>
      <c r="W54" s="4"/>
      <c r="X54" s="4"/>
      <c r="Y54" s="4"/>
      <c r="Z54" s="29">
        <f t="shared" ref="Z54:Z55" si="23">X54*Y54</f>
        <v>0</v>
      </c>
    </row>
    <row r="55" spans="1:26" s="32" customFormat="1" ht="48.75" customHeight="1" x14ac:dyDescent="0.45">
      <c r="A55" s="141" t="str">
        <f>VLOOKUP(E55,T_27Conversion[], 2, FALSE)</f>
        <v>Sub-component testing</v>
      </c>
      <c r="B55" s="141" t="str">
        <f>VLOOKUP(E55,T_27Conversion[], 3, FALSE)</f>
        <v>Yes</v>
      </c>
      <c r="C55" s="141" t="str">
        <f>VLOOKUP(E55,T_27Conversion[], 4, FALSE)</f>
        <v>A.14.2.9 – Component testing</v>
      </c>
      <c r="D55" s="209"/>
      <c r="E55" s="44" t="s">
        <v>160</v>
      </c>
      <c r="F55" s="4" t="s">
        <v>186</v>
      </c>
      <c r="G55" s="94" t="s">
        <v>318</v>
      </c>
      <c r="H55" s="66"/>
      <c r="I55" s="36"/>
      <c r="J55" s="3"/>
      <c r="K55" s="214"/>
      <c r="L55" s="215"/>
      <c r="M55" s="3"/>
      <c r="N55" s="3"/>
      <c r="O55" s="31"/>
      <c r="P55" s="33"/>
      <c r="Q55" s="28"/>
      <c r="R55" s="28"/>
      <c r="S55" s="28">
        <f t="shared" si="22"/>
        <v>0</v>
      </c>
      <c r="T55" s="34"/>
      <c r="U55" s="33"/>
      <c r="V55" s="4"/>
      <c r="W55" s="4"/>
      <c r="X55" s="4"/>
      <c r="Y55" s="4"/>
      <c r="Z55" s="29">
        <f t="shared" si="23"/>
        <v>0</v>
      </c>
    </row>
    <row r="56" spans="1:26" s="32" customFormat="1" ht="60.95" customHeight="1" x14ac:dyDescent="0.45">
      <c r="A56" s="141" t="str">
        <f>VLOOKUP(E56,T_27Conversion[], 2, FALSE)</f>
        <v>Cryptographic</v>
      </c>
      <c r="B56" s="141" t="str">
        <f>VLOOKUP(E56,T_27Conversion[], 3, FALSE)</f>
        <v>Yes</v>
      </c>
      <c r="C56" s="141" t="str">
        <f>VLOOKUP(E56,T_27Conversion[], 4, FALSE)</f>
        <v>A.10 – Cryptographic controls</v>
      </c>
      <c r="D56" s="208" t="s">
        <v>187</v>
      </c>
      <c r="E56" s="44" t="s">
        <v>163</v>
      </c>
      <c r="F56" s="4" t="s">
        <v>188</v>
      </c>
      <c r="G56" s="94" t="s">
        <v>373</v>
      </c>
      <c r="H56" s="66"/>
      <c r="I56" s="36"/>
      <c r="J56" s="3"/>
      <c r="K56" s="214"/>
      <c r="L56" s="215"/>
      <c r="M56" s="3"/>
      <c r="N56" s="3"/>
      <c r="O56" s="31"/>
      <c r="P56" s="33"/>
      <c r="Q56" s="28"/>
      <c r="R56" s="28"/>
      <c r="S56" s="28">
        <f t="shared" ref="S56:S57" si="24">Q56*R56</f>
        <v>0</v>
      </c>
      <c r="T56" s="34"/>
      <c r="U56" s="33"/>
      <c r="V56" s="4"/>
      <c r="W56" s="4"/>
      <c r="X56" s="4"/>
      <c r="Y56" s="4"/>
      <c r="Z56" s="29">
        <f t="shared" ref="Z56:Z57" si="25">X56*Y56</f>
        <v>0</v>
      </c>
    </row>
    <row r="57" spans="1:26" s="32" customFormat="1" ht="47.25" customHeight="1" x14ac:dyDescent="0.45">
      <c r="A57" s="141" t="str">
        <f>VLOOKUP(E57,T_27Conversion[], 2, FALSE)</f>
        <v>Wireless technology</v>
      </c>
      <c r="B57" s="141" t="str">
        <f>VLOOKUP(E57,T_27Conversion[], 3, FALSE)</f>
        <v>Yes</v>
      </c>
      <c r="C57" s="141" t="str">
        <f>VLOOKUP(E57,T_27Conversion[], 4, FALSE)</f>
        <v>A.8.21 – Wireless security</v>
      </c>
      <c r="D57" s="210"/>
      <c r="E57" s="44" t="s">
        <v>165</v>
      </c>
      <c r="F57" s="4" t="s">
        <v>189</v>
      </c>
      <c r="G57" s="94" t="s">
        <v>190</v>
      </c>
      <c r="H57" s="66"/>
      <c r="I57" s="36"/>
      <c r="J57" s="3"/>
      <c r="K57" s="35"/>
      <c r="L57" s="36"/>
      <c r="M57" s="3"/>
      <c r="N57" s="3"/>
      <c r="O57" s="31"/>
      <c r="P57" s="33"/>
      <c r="Q57" s="28"/>
      <c r="R57" s="28"/>
      <c r="S57" s="28">
        <f t="shared" si="24"/>
        <v>0</v>
      </c>
      <c r="T57" s="34"/>
      <c r="U57" s="33"/>
      <c r="V57" s="4"/>
      <c r="W57" s="4"/>
      <c r="X57" s="4"/>
      <c r="Y57" s="4"/>
      <c r="Z57" s="29">
        <f t="shared" si="25"/>
        <v>0</v>
      </c>
    </row>
    <row r="58" spans="1:26" s="32" customFormat="1" ht="48" customHeight="1" x14ac:dyDescent="0.45">
      <c r="A58" s="141" t="str">
        <f>VLOOKUP(E58,T_27Conversion[], 2, FALSE)</f>
        <v>Security design review</v>
      </c>
      <c r="B58" s="141" t="str">
        <f>VLOOKUP(E58,T_27Conversion[], 3, FALSE)</f>
        <v>Yes</v>
      </c>
      <c r="C58" s="141" t="str">
        <f>VLOOKUP(E58,T_27Conversion[], 4, FALSE)</f>
        <v>A.14.2.5 – Design review</v>
      </c>
      <c r="D58" s="208" t="s">
        <v>191</v>
      </c>
      <c r="E58" s="44" t="s">
        <v>168</v>
      </c>
      <c r="F58" s="4" t="s">
        <v>192</v>
      </c>
      <c r="G58" s="94" t="s">
        <v>193</v>
      </c>
      <c r="H58" s="66"/>
      <c r="I58" s="36"/>
      <c r="J58" s="3"/>
      <c r="K58" s="214"/>
      <c r="L58" s="215"/>
      <c r="M58" s="3"/>
      <c r="N58" s="3"/>
      <c r="O58" s="31"/>
      <c r="P58" s="33"/>
      <c r="Q58" s="28"/>
      <c r="R58" s="28"/>
      <c r="S58" s="28">
        <f t="shared" ref="S58" si="26">Q58*R58</f>
        <v>0</v>
      </c>
      <c r="T58" s="34"/>
      <c r="U58" s="33"/>
      <c r="V58" s="4"/>
      <c r="W58" s="4"/>
      <c r="X58" s="4"/>
      <c r="Y58" s="4"/>
      <c r="Z58" s="29">
        <f t="shared" si="1"/>
        <v>0</v>
      </c>
    </row>
    <row r="59" spans="1:26" s="32" customFormat="1" ht="49.5" customHeight="1" x14ac:dyDescent="0.45">
      <c r="A59" s="141" t="str">
        <f>VLOOKUP(E59,T_27Conversion[], 2, FALSE)</f>
        <v>Static test</v>
      </c>
      <c r="B59" s="141" t="str">
        <f>VLOOKUP(E59,T_27Conversion[], 3, FALSE)</f>
        <v>Yes</v>
      </c>
      <c r="C59" s="141" t="str">
        <f>VLOOKUP(E59,T_27Conversion[], 4, FALSE)</f>
        <v>A.14.2.8 – Security testing</v>
      </c>
      <c r="D59" s="210"/>
      <c r="E59" s="44" t="s">
        <v>170</v>
      </c>
      <c r="F59" s="4" t="s">
        <v>194</v>
      </c>
      <c r="G59" s="94" t="s">
        <v>195</v>
      </c>
      <c r="H59" s="66"/>
      <c r="I59" s="36"/>
      <c r="J59" s="3"/>
      <c r="K59" s="214"/>
      <c r="L59" s="215"/>
      <c r="M59" s="3"/>
      <c r="N59" s="3"/>
      <c r="O59" s="31"/>
      <c r="P59" s="33"/>
      <c r="Q59" s="28"/>
      <c r="R59" s="28"/>
      <c r="S59" s="28">
        <f t="shared" ref="S59" si="27">Q59*R59</f>
        <v>0</v>
      </c>
      <c r="T59" s="34"/>
      <c r="U59" s="33"/>
      <c r="V59" s="4"/>
      <c r="W59" s="4"/>
      <c r="X59" s="4"/>
      <c r="Y59" s="4"/>
      <c r="Z59" s="29">
        <f t="shared" ref="Z59" si="28">X59*Y59</f>
        <v>0</v>
      </c>
    </row>
    <row r="60" spans="1:26" s="32" customFormat="1" ht="62.25" customHeight="1" thickBot="1" x14ac:dyDescent="0.5">
      <c r="A60" s="141" t="str">
        <f>VLOOKUP(E60,T_27Conversion[], 2, FALSE)</f>
        <v>Dynamic test</v>
      </c>
      <c r="B60" s="141" t="str">
        <f>VLOOKUP(E60,T_27Conversion[], 3, FALSE)</f>
        <v>Yes</v>
      </c>
      <c r="C60" s="141" t="str">
        <f>VLOOKUP(E60,T_27Conversion[], 4, FALSE)</f>
        <v>A.14.2.8 – Security testing</v>
      </c>
      <c r="D60" s="211"/>
      <c r="E60" s="45" t="s">
        <v>172</v>
      </c>
      <c r="F60" s="38" t="s">
        <v>196</v>
      </c>
      <c r="G60" s="96" t="s">
        <v>197</v>
      </c>
      <c r="H60" s="67"/>
      <c r="I60" s="47"/>
      <c r="J60" s="40"/>
      <c r="K60" s="246"/>
      <c r="L60" s="247"/>
      <c r="M60" s="40"/>
      <c r="N60" s="40"/>
      <c r="O60" s="41"/>
      <c r="P60" s="37"/>
      <c r="Q60" s="42"/>
      <c r="R60" s="42"/>
      <c r="S60" s="42">
        <f t="shared" ref="S60" si="29">Q60*R60</f>
        <v>0</v>
      </c>
      <c r="T60" s="39"/>
      <c r="U60" s="37"/>
      <c r="V60" s="38"/>
      <c r="W60" s="38"/>
      <c r="X60" s="38"/>
      <c r="Y60" s="38"/>
      <c r="Z60" s="43">
        <f t="shared" ref="Z60" si="30">X60*Y60</f>
        <v>0</v>
      </c>
    </row>
    <row r="64" spans="1:26" hidden="1" x14ac:dyDescent="0.45">
      <c r="Q64" s="1">
        <v>1</v>
      </c>
      <c r="T64" s="1" t="s">
        <v>198</v>
      </c>
    </row>
    <row r="65" spans="17:20" hidden="1" x14ac:dyDescent="0.45">
      <c r="Q65" s="1">
        <v>2</v>
      </c>
      <c r="T65" s="1" t="s">
        <v>199</v>
      </c>
    </row>
    <row r="66" spans="17:20" hidden="1" x14ac:dyDescent="0.45">
      <c r="Q66" s="1">
        <v>3</v>
      </c>
      <c r="T66" s="1" t="s">
        <v>200</v>
      </c>
    </row>
    <row r="67" spans="17:20" hidden="1" x14ac:dyDescent="0.45">
      <c r="T67" s="1" t="s">
        <v>201</v>
      </c>
    </row>
    <row r="68" spans="17:20" ht="15" customHeight="1" x14ac:dyDescent="0.45"/>
  </sheetData>
  <mergeCells count="70">
    <mergeCell ref="P9:T9"/>
    <mergeCell ref="U9:Z9"/>
    <mergeCell ref="U11:U12"/>
    <mergeCell ref="V11:V12"/>
    <mergeCell ref="W11:W12"/>
    <mergeCell ref="T11:T12"/>
    <mergeCell ref="U10:Z10"/>
    <mergeCell ref="X11:Z11"/>
    <mergeCell ref="P11:P12"/>
    <mergeCell ref="R11:R12"/>
    <mergeCell ref="S11:S12"/>
    <mergeCell ref="P10:T10"/>
    <mergeCell ref="Q11:Q12"/>
    <mergeCell ref="K31:L31"/>
    <mergeCell ref="K32:L32"/>
    <mergeCell ref="K34:L34"/>
    <mergeCell ref="K59:L59"/>
    <mergeCell ref="D2:H2"/>
    <mergeCell ref="K19:L19"/>
    <mergeCell ref="K55:L55"/>
    <mergeCell ref="K18:L18"/>
    <mergeCell ref="I9:O9"/>
    <mergeCell ref="L4:L7"/>
    <mergeCell ref="K27:L27"/>
    <mergeCell ref="K22:L22"/>
    <mergeCell ref="J4:K4"/>
    <mergeCell ref="J5:K5"/>
    <mergeCell ref="J6:K6"/>
    <mergeCell ref="J7:K7"/>
    <mergeCell ref="K60:L60"/>
    <mergeCell ref="K37:L37"/>
    <mergeCell ref="K38:L38"/>
    <mergeCell ref="K58:L58"/>
    <mergeCell ref="K56:L56"/>
    <mergeCell ref="K11:L12"/>
    <mergeCell ref="K24:L24"/>
    <mergeCell ref="K25:L25"/>
    <mergeCell ref="K26:L26"/>
    <mergeCell ref="M11:O11"/>
    <mergeCell ref="E4:F4"/>
    <mergeCell ref="K14:L14"/>
    <mergeCell ref="K15:L15"/>
    <mergeCell ref="K13:L13"/>
    <mergeCell ref="G11:G12"/>
    <mergeCell ref="I11:I12"/>
    <mergeCell ref="J11:J12"/>
    <mergeCell ref="D9:H9"/>
    <mergeCell ref="H10:H12"/>
    <mergeCell ref="E5:F7"/>
    <mergeCell ref="D10:G10"/>
    <mergeCell ref="I10:O10"/>
    <mergeCell ref="D11:D12"/>
    <mergeCell ref="E11:E12"/>
    <mergeCell ref="F11:F12"/>
    <mergeCell ref="D14:D16"/>
    <mergeCell ref="D54:D55"/>
    <mergeCell ref="D58:D60"/>
    <mergeCell ref="D24:D29"/>
    <mergeCell ref="D17:D18"/>
    <mergeCell ref="D51:D53"/>
    <mergeCell ref="D19:D20"/>
    <mergeCell ref="D56:D57"/>
    <mergeCell ref="D21:D23"/>
    <mergeCell ref="D30:D38"/>
    <mergeCell ref="D39:D50"/>
    <mergeCell ref="A9:C9"/>
    <mergeCell ref="A10:C10"/>
    <mergeCell ref="A11:A12"/>
    <mergeCell ref="B11:B12"/>
    <mergeCell ref="C11:C12"/>
  </mergeCells>
  <phoneticPr fontId="2" type="noConversion"/>
  <conditionalFormatting sqref="I13:I60">
    <cfRule type="cellIs" dxfId="59" priority="13" operator="equal">
      <formula>"N/A"</formula>
    </cfRule>
    <cfRule type="cellIs" dxfId="58" priority="14" operator="equal">
      <formula>"CNP"</formula>
    </cfRule>
    <cfRule type="cellIs" dxfId="57" priority="15" operator="equal">
      <formula>"CP"</formula>
    </cfRule>
    <cfRule type="cellIs" dxfId="56" priority="16" operator="equal">
      <formula>"C"</formula>
    </cfRule>
  </conditionalFormatting>
  <conditionalFormatting sqref="S13:S60 Z13:Z60">
    <cfRule type="cellIs" dxfId="55" priority="5" operator="between">
      <formula>1</formula>
      <formula>2</formula>
    </cfRule>
    <cfRule type="cellIs" dxfId="54" priority="6" operator="equal">
      <formula>3</formula>
    </cfRule>
    <cfRule type="cellIs" dxfId="53" priority="7" operator="between">
      <formula>4</formula>
      <formula>6</formula>
    </cfRule>
    <cfRule type="cellIs" dxfId="52" priority="8" operator="equal">
      <formula>9</formula>
    </cfRule>
  </conditionalFormatting>
  <conditionalFormatting sqref="T13:T60">
    <cfRule type="cellIs" dxfId="51" priority="9" operator="equal">
      <formula>"Monitoring"</formula>
    </cfRule>
    <cfRule type="cellIs" dxfId="50" priority="10" operator="equal">
      <formula>"Modification"</formula>
    </cfRule>
    <cfRule type="cellIs" dxfId="49" priority="11" operator="equal">
      <formula>"Retention"</formula>
    </cfRule>
    <cfRule type="cellIs" dxfId="48" priority="12" operator="equal">
      <formula>"Accepted"</formula>
    </cfRule>
  </conditionalFormatting>
  <dataValidations count="3">
    <dataValidation type="list" allowBlank="1" showInputMessage="1" showErrorMessage="1" sqref="I13:I60" xr:uid="{0F863D02-2B1E-4021-AED2-0337605F8E71}">
      <formula1>$I$4:$I$7</formula1>
    </dataValidation>
    <dataValidation type="list" allowBlank="1" showInputMessage="1" showErrorMessage="1" sqref="T13:T60" xr:uid="{0B9B8EF0-EF7F-4921-84A9-E716DF94E489}">
      <formula1>$T$64:$T$68</formula1>
    </dataValidation>
    <dataValidation type="list" allowBlank="1" showInputMessage="1" showErrorMessage="1" sqref="X13:Y60 Q13:R60" xr:uid="{947F0A8E-6069-4BB5-8AF3-CEF23E74D4C1}">
      <formula1>$Q$64:$Q$66</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4C76E-0810-4676-B39C-F99FE6AEDAC8}">
  <dimension ref="A1:Z29"/>
  <sheetViews>
    <sheetView showGridLines="0" topLeftCell="G1" zoomScaleNormal="100" workbookViewId="0">
      <selection activeCell="F19" sqref="F19"/>
    </sheetView>
  </sheetViews>
  <sheetFormatPr defaultColWidth="9.1328125" defaultRowHeight="13.5" x14ac:dyDescent="0.45"/>
  <cols>
    <col min="1" max="1" width="31.53125" style="1" customWidth="1"/>
    <col min="2" max="2" width="36.1328125" style="1" customWidth="1"/>
    <col min="3" max="3" width="64.6640625" style="1" customWidth="1"/>
    <col min="4" max="4" width="6.6640625" style="1" customWidth="1"/>
    <col min="5" max="5" width="10.33203125" style="1" customWidth="1"/>
    <col min="6" max="6" width="25.46484375" style="1" customWidth="1"/>
    <col min="7" max="7" width="50.1328125" style="1" customWidth="1"/>
    <col min="8" max="8" width="36" style="1" customWidth="1"/>
    <col min="9" max="9" width="8.86328125" style="1" customWidth="1"/>
    <col min="10" max="10" width="11.86328125" style="1" customWidth="1"/>
    <col min="11" max="11" width="15.1328125" style="1" customWidth="1"/>
    <col min="12" max="12" width="34.53125" style="1" customWidth="1"/>
    <col min="13" max="13" width="22.6640625" style="1" customWidth="1"/>
    <col min="14" max="14" width="11.1328125" style="1" customWidth="1"/>
    <col min="15" max="15" width="9.1328125" style="1" customWidth="1"/>
    <col min="16" max="16" width="28.33203125" style="1" customWidth="1"/>
    <col min="17" max="17" width="13.33203125" style="1" customWidth="1"/>
    <col min="18" max="18" width="13" style="1" customWidth="1"/>
    <col min="19" max="19" width="11" style="1" customWidth="1"/>
    <col min="20" max="20" width="18.33203125" style="1" customWidth="1"/>
    <col min="21" max="21" width="44.1328125" style="1" customWidth="1"/>
    <col min="22" max="22" width="14.1328125" style="1" customWidth="1"/>
    <col min="23" max="23" width="20.86328125" style="1" customWidth="1"/>
    <col min="24" max="26" width="11.1328125" style="1" customWidth="1"/>
    <col min="27" max="16384" width="9.1328125" style="1"/>
  </cols>
  <sheetData>
    <row r="1" spans="1:26" ht="13.9" thickBot="1" x14ac:dyDescent="0.5"/>
    <row r="2" spans="1:26" ht="36.75" customHeight="1" thickBot="1" x14ac:dyDescent="0.5">
      <c r="D2" s="248" t="s">
        <v>202</v>
      </c>
      <c r="E2" s="249"/>
      <c r="F2" s="249"/>
      <c r="G2" s="249"/>
      <c r="H2" s="250"/>
      <c r="I2" s="20"/>
      <c r="J2" s="20"/>
      <c r="K2" s="19"/>
    </row>
    <row r="3" spans="1:26" ht="13.9" thickBot="1" x14ac:dyDescent="0.5"/>
    <row r="4" spans="1:26" ht="20.25" customHeight="1" thickBot="1" x14ac:dyDescent="0.5">
      <c r="D4" s="48" t="s">
        <v>203</v>
      </c>
      <c r="E4" s="272" t="s">
        <v>204</v>
      </c>
      <c r="F4" s="273"/>
      <c r="I4" s="21" t="s">
        <v>21</v>
      </c>
      <c r="J4" s="256" t="s">
        <v>22</v>
      </c>
      <c r="K4" s="257"/>
      <c r="L4" s="271" t="s">
        <v>23</v>
      </c>
    </row>
    <row r="5" spans="1:26" ht="20.25" customHeight="1" x14ac:dyDescent="0.45">
      <c r="I5" s="22" t="s">
        <v>25</v>
      </c>
      <c r="J5" s="258" t="s">
        <v>26</v>
      </c>
      <c r="K5" s="259"/>
      <c r="L5" s="254"/>
    </row>
    <row r="6" spans="1:26" ht="20.25" customHeight="1" x14ac:dyDescent="0.45">
      <c r="I6" s="23" t="s">
        <v>27</v>
      </c>
      <c r="J6" s="258" t="s">
        <v>28</v>
      </c>
      <c r="K6" s="259"/>
      <c r="L6" s="254"/>
    </row>
    <row r="7" spans="1:26" ht="20.25" customHeight="1" thickBot="1" x14ac:dyDescent="0.5">
      <c r="I7" s="24" t="s">
        <v>29</v>
      </c>
      <c r="J7" s="260" t="s">
        <v>30</v>
      </c>
      <c r="K7" s="261"/>
      <c r="L7" s="255"/>
    </row>
    <row r="8" spans="1:26" ht="13.9" thickBot="1" x14ac:dyDescent="0.5"/>
    <row r="9" spans="1:26" ht="30.75" customHeight="1" x14ac:dyDescent="0.45">
      <c r="A9" s="204" t="s">
        <v>485</v>
      </c>
      <c r="B9" s="204"/>
      <c r="C9" s="204"/>
      <c r="D9" s="262" t="s">
        <v>31</v>
      </c>
      <c r="E9" s="222"/>
      <c r="F9" s="222"/>
      <c r="G9" s="222"/>
      <c r="H9" s="223"/>
      <c r="I9" s="251" t="s">
        <v>32</v>
      </c>
      <c r="J9" s="251"/>
      <c r="K9" s="251"/>
      <c r="L9" s="251"/>
      <c r="M9" s="251"/>
      <c r="N9" s="251"/>
      <c r="O9" s="252"/>
      <c r="P9" s="262" t="s">
        <v>31</v>
      </c>
      <c r="Q9" s="222"/>
      <c r="R9" s="222"/>
      <c r="S9" s="222"/>
      <c r="T9" s="223"/>
      <c r="U9" s="262" t="s">
        <v>33</v>
      </c>
      <c r="V9" s="222"/>
      <c r="W9" s="222"/>
      <c r="X9" s="222"/>
      <c r="Y9" s="222"/>
      <c r="Z9" s="223"/>
    </row>
    <row r="10" spans="1:26" s="5" customFormat="1" ht="40.5" customHeight="1" x14ac:dyDescent="0.45">
      <c r="A10" s="205" t="s">
        <v>486</v>
      </c>
      <c r="B10" s="205"/>
      <c r="C10" s="205"/>
      <c r="D10" s="270" t="s">
        <v>34</v>
      </c>
      <c r="E10" s="234"/>
      <c r="F10" s="234"/>
      <c r="G10" s="235"/>
      <c r="H10" s="224" t="s">
        <v>35</v>
      </c>
      <c r="I10" s="236" t="s">
        <v>36</v>
      </c>
      <c r="J10" s="236"/>
      <c r="K10" s="236"/>
      <c r="L10" s="236"/>
      <c r="M10" s="236"/>
      <c r="N10" s="236"/>
      <c r="O10" s="237"/>
      <c r="P10" s="265" t="s">
        <v>37</v>
      </c>
      <c r="Q10" s="266"/>
      <c r="R10" s="266"/>
      <c r="S10" s="266"/>
      <c r="T10" s="267"/>
      <c r="U10" s="265" t="s">
        <v>38</v>
      </c>
      <c r="V10" s="266"/>
      <c r="W10" s="266"/>
      <c r="X10" s="266"/>
      <c r="Y10" s="266"/>
      <c r="Z10" s="267"/>
    </row>
    <row r="11" spans="1:26" s="5" customFormat="1" ht="33" customHeight="1" x14ac:dyDescent="0.45">
      <c r="A11" s="268" t="s">
        <v>487</v>
      </c>
      <c r="B11" s="268" t="s">
        <v>488</v>
      </c>
      <c r="C11" s="268" t="s">
        <v>489</v>
      </c>
      <c r="D11" s="238" t="s">
        <v>39</v>
      </c>
      <c r="E11" s="239" t="s">
        <v>40</v>
      </c>
      <c r="F11" s="241" t="s">
        <v>41</v>
      </c>
      <c r="G11" s="216" t="s">
        <v>42</v>
      </c>
      <c r="H11" s="225"/>
      <c r="I11" s="218" t="s">
        <v>43</v>
      </c>
      <c r="J11" s="220" t="s">
        <v>44</v>
      </c>
      <c r="K11" s="269" t="s">
        <v>205</v>
      </c>
      <c r="L11" s="218"/>
      <c r="M11" s="245" t="s">
        <v>364</v>
      </c>
      <c r="N11" s="236"/>
      <c r="O11" s="237"/>
      <c r="P11" s="263" t="s">
        <v>47</v>
      </c>
      <c r="Q11" s="241" t="s">
        <v>48</v>
      </c>
      <c r="R11" s="241" t="s">
        <v>49</v>
      </c>
      <c r="S11" s="241" t="s">
        <v>50</v>
      </c>
      <c r="T11" s="224" t="s">
        <v>51</v>
      </c>
      <c r="U11" s="263" t="s">
        <v>52</v>
      </c>
      <c r="V11" s="241" t="s">
        <v>53</v>
      </c>
      <c r="W11" s="241" t="s">
        <v>54</v>
      </c>
      <c r="X11" s="235" t="s">
        <v>55</v>
      </c>
      <c r="Y11" s="266"/>
      <c r="Z11" s="267"/>
    </row>
    <row r="12" spans="1:26" s="5" customFormat="1" ht="30" customHeight="1" x14ac:dyDescent="0.45">
      <c r="A12" s="268"/>
      <c r="B12" s="268"/>
      <c r="C12" s="268"/>
      <c r="D12" s="238"/>
      <c r="E12" s="240"/>
      <c r="F12" s="242"/>
      <c r="G12" s="217"/>
      <c r="H12" s="226"/>
      <c r="I12" s="219"/>
      <c r="J12" s="221"/>
      <c r="K12" s="244"/>
      <c r="L12" s="219"/>
      <c r="M12" s="6" t="s">
        <v>56</v>
      </c>
      <c r="N12" s="6" t="s">
        <v>57</v>
      </c>
      <c r="O12" s="8" t="s">
        <v>58</v>
      </c>
      <c r="P12" s="264"/>
      <c r="Q12" s="242"/>
      <c r="R12" s="242"/>
      <c r="S12" s="242"/>
      <c r="T12" s="226"/>
      <c r="U12" s="264"/>
      <c r="V12" s="242"/>
      <c r="W12" s="242"/>
      <c r="X12" s="7" t="s">
        <v>48</v>
      </c>
      <c r="Y12" s="7" t="s">
        <v>49</v>
      </c>
      <c r="Z12" s="11" t="s">
        <v>50</v>
      </c>
    </row>
    <row r="13" spans="1:26" s="32" customFormat="1" ht="58.5" customHeight="1" x14ac:dyDescent="0.45">
      <c r="A13" s="141" t="str">
        <f>VLOOKUP(E13,T_CSRToISO27001[],2,FALSE)</f>
        <v>CSR.1 - Least functionality</v>
      </c>
      <c r="B13" s="141" t="str">
        <f>VLOOKUP(E13,T_CSRToISO27001[],3,FALSE)</f>
        <v>A.8.1.5 (Secure system engineering principles)</v>
      </c>
      <c r="C13" s="141" t="str">
        <f>VLOOKUP(E13,T_CSRToISO27001[],4,FALSE)</f>
        <v>Addresses the principle of ensuring only necessary services or capabilities are enabled, aligning with minimizing exposure to vulnerabilities.</v>
      </c>
      <c r="D13" s="208" t="s">
        <v>206</v>
      </c>
      <c r="E13" s="44" t="s">
        <v>207</v>
      </c>
      <c r="F13" s="4" t="s">
        <v>208</v>
      </c>
      <c r="G13" s="94" t="s">
        <v>209</v>
      </c>
      <c r="H13" s="34"/>
      <c r="I13" s="36"/>
      <c r="J13" s="3"/>
      <c r="K13" s="214"/>
      <c r="L13" s="215"/>
      <c r="M13" s="3"/>
      <c r="N13" s="3"/>
      <c r="O13" s="31"/>
      <c r="P13" s="33"/>
      <c r="Q13" s="28"/>
      <c r="R13" s="28"/>
      <c r="S13" s="28">
        <f t="shared" ref="S13:S28" si="0">Q13*R13</f>
        <v>0</v>
      </c>
      <c r="T13" s="34"/>
      <c r="U13" s="33"/>
      <c r="V13" s="4"/>
      <c r="W13" s="4"/>
      <c r="X13" s="4"/>
      <c r="Y13" s="4"/>
      <c r="Z13" s="29">
        <f t="shared" ref="Z13:Z28" si="1">X13*Y13</f>
        <v>0</v>
      </c>
    </row>
    <row r="14" spans="1:26" s="32" customFormat="1" ht="52.5" customHeight="1" x14ac:dyDescent="0.45">
      <c r="A14" s="141" t="str">
        <f>VLOOKUP(E14,T_CSRToISO27001[],2,FALSE)</f>
        <v>CSR.2 - Least privilege</v>
      </c>
      <c r="B14" s="141" t="str">
        <f>VLOOKUP(E14,T_CSRToISO27001[],3,FALSE)</f>
        <v>A.9.2.3 (Management of privileged access rights)</v>
      </c>
      <c r="C14" s="141" t="str">
        <f>VLOOKUP(E14,T_CSRToISO27001[],4,FALSE)</f>
        <v>Ensures that user accounts, file systems, and communications are configured with the minimum permissions necessary to perform their tasks.</v>
      </c>
      <c r="D14" s="210"/>
      <c r="E14" s="44" t="s">
        <v>210</v>
      </c>
      <c r="F14" s="4" t="s">
        <v>211</v>
      </c>
      <c r="G14" s="94" t="s">
        <v>212</v>
      </c>
      <c r="H14" s="34"/>
      <c r="I14" s="36"/>
      <c r="J14" s="3"/>
      <c r="K14" s="35"/>
      <c r="L14" s="36"/>
      <c r="M14" s="3"/>
      <c r="N14" s="3"/>
      <c r="O14" s="31"/>
      <c r="P14" s="33"/>
      <c r="Q14" s="28"/>
      <c r="R14" s="28"/>
      <c r="S14" s="28">
        <f t="shared" si="0"/>
        <v>0</v>
      </c>
      <c r="T14" s="34"/>
      <c r="U14" s="33"/>
      <c r="V14" s="4"/>
      <c r="W14" s="4"/>
      <c r="X14" s="4"/>
      <c r="Y14" s="4"/>
      <c r="Z14" s="29">
        <f t="shared" si="1"/>
        <v>0</v>
      </c>
    </row>
    <row r="15" spans="1:26" s="32" customFormat="1" ht="47.25" customHeight="1" x14ac:dyDescent="0.45">
      <c r="A15" s="141" t="str">
        <f>VLOOKUP(E15,T_CSRToISO27001[],2,FALSE)</f>
        <v>CSR.3 - Secure authentication</v>
      </c>
      <c r="B15" s="141" t="str">
        <f>VLOOKUP(E15,T_CSRToISO27001[],3,FALSE)</f>
        <v>A.9.4.2 (Secure logon procedures)</v>
      </c>
      <c r="C15" s="141" t="str">
        <f>VLOOKUP(E15,T_CSRToISO27001[],4,FALSE)</f>
        <v>Mandates the use of secure authentication mechanisms, such as cryptographic methods, to protect access.</v>
      </c>
      <c r="D15" s="210"/>
      <c r="E15" s="44" t="s">
        <v>213</v>
      </c>
      <c r="F15" s="4" t="s">
        <v>214</v>
      </c>
      <c r="G15" s="94" t="s">
        <v>215</v>
      </c>
      <c r="H15" s="34"/>
      <c r="I15" s="36"/>
      <c r="J15" s="3"/>
      <c r="K15" s="214"/>
      <c r="L15" s="215"/>
      <c r="M15" s="3"/>
      <c r="N15" s="3"/>
      <c r="O15" s="31"/>
      <c r="P15" s="33"/>
      <c r="Q15" s="28"/>
      <c r="R15" s="28"/>
      <c r="S15" s="28">
        <f t="shared" ref="S15" si="2">Q15*R15</f>
        <v>0</v>
      </c>
      <c r="T15" s="34"/>
      <c r="U15" s="33"/>
      <c r="V15" s="4"/>
      <c r="W15" s="4"/>
      <c r="X15" s="4"/>
      <c r="Y15" s="4"/>
      <c r="Z15" s="29">
        <f t="shared" ref="Z15" si="3">X15*Y15</f>
        <v>0</v>
      </c>
    </row>
    <row r="16" spans="1:26" s="32" customFormat="1" ht="48.75" customHeight="1" x14ac:dyDescent="0.45">
      <c r="A16" s="141" t="str">
        <f>VLOOKUP(E16,T_CSRToISO27001[],2,FALSE)</f>
        <v>CSR.4 - Default account</v>
      </c>
      <c r="B16" s="141" t="str">
        <f>VLOOKUP(E16,T_CSRToISO27001[],3,FALSE)</f>
        <v>A.9.4.3 (Password management system)</v>
      </c>
      <c r="C16" s="141" t="str">
        <f>VLOOKUP(E16,T_CSRToISO27001[],4,FALSE)</f>
        <v>Requires that default accounts and passwords are not used, ensuring secure authentication practices.</v>
      </c>
      <c r="D16" s="210"/>
      <c r="E16" s="44" t="s">
        <v>216</v>
      </c>
      <c r="F16" s="4" t="s">
        <v>217</v>
      </c>
      <c r="G16" s="94" t="s">
        <v>218</v>
      </c>
      <c r="H16" s="34"/>
      <c r="I16" s="36"/>
      <c r="J16" s="3"/>
      <c r="K16" s="214"/>
      <c r="L16" s="215"/>
      <c r="M16" s="3"/>
      <c r="N16" s="3"/>
      <c r="O16" s="31"/>
      <c r="P16" s="33"/>
      <c r="Q16" s="28"/>
      <c r="R16" s="28"/>
      <c r="S16" s="28">
        <f t="shared" ref="S16:S18" si="4">Q16*R16</f>
        <v>0</v>
      </c>
      <c r="T16" s="34"/>
      <c r="U16" s="33"/>
      <c r="V16" s="4"/>
      <c r="W16" s="4"/>
      <c r="X16" s="4"/>
      <c r="Y16" s="4"/>
      <c r="Z16" s="29">
        <f t="shared" ref="Z16:Z18" si="5">X16*Y16</f>
        <v>0</v>
      </c>
    </row>
    <row r="17" spans="1:26" s="32" customFormat="1" ht="48.75" customHeight="1" x14ac:dyDescent="0.45">
      <c r="A17" s="141" t="str">
        <f>VLOOKUP(E17,T_CSRToISO27001[],2,FALSE)</f>
        <v>CSR.5 - Backdoor account</v>
      </c>
      <c r="B17" s="141" t="str">
        <f>VLOOKUP(E17,T_CSRToISO27001[],3,FALSE)</f>
        <v>A.12.6.1 (Technical vulnerability management)</v>
      </c>
      <c r="C17" s="141" t="str">
        <f>VLOOKUP(E17,T_CSRToISO27001[],4,FALSE)</f>
        <v>Ensures that backdoors are not present in components, reducing risks of unauthorized access.</v>
      </c>
      <c r="D17" s="210"/>
      <c r="E17" s="44" t="s">
        <v>219</v>
      </c>
      <c r="F17" s="4" t="s">
        <v>220</v>
      </c>
      <c r="G17" s="94" t="s">
        <v>221</v>
      </c>
      <c r="H17" s="34"/>
      <c r="I17" s="36"/>
      <c r="J17" s="3"/>
      <c r="K17" s="214"/>
      <c r="L17" s="215"/>
      <c r="M17" s="3"/>
      <c r="N17" s="3"/>
      <c r="O17" s="31"/>
      <c r="P17" s="33"/>
      <c r="Q17" s="28"/>
      <c r="R17" s="28"/>
      <c r="S17" s="28">
        <f t="shared" si="4"/>
        <v>0</v>
      </c>
      <c r="T17" s="34"/>
      <c r="U17" s="33"/>
      <c r="V17" s="4"/>
      <c r="W17" s="4"/>
      <c r="X17" s="4"/>
      <c r="Y17" s="4"/>
      <c r="Z17" s="29">
        <f t="shared" si="5"/>
        <v>0</v>
      </c>
    </row>
    <row r="18" spans="1:26" s="32" customFormat="1" ht="39" customHeight="1" x14ac:dyDescent="0.45">
      <c r="A18" s="141" t="str">
        <f>VLOOKUP(E18,T_CSRToISO27001[],2,FALSE)</f>
        <v>CSR.6 - Password change</v>
      </c>
      <c r="B18" s="141" t="str">
        <f>VLOOKUP(E18,T_CSRToISO27001[],3,FALSE)</f>
        <v>A.9.4.3 (Password management system)</v>
      </c>
      <c r="C18" s="141" t="str">
        <f>VLOOKUP(E18,T_CSRToISO27001[],4,FALSE)</f>
        <v>Requires mechanisms for secure password management, including the ability to change passwords.</v>
      </c>
      <c r="D18" s="210"/>
      <c r="E18" s="44" t="s">
        <v>222</v>
      </c>
      <c r="F18" s="4" t="s">
        <v>223</v>
      </c>
      <c r="G18" s="94" t="s">
        <v>224</v>
      </c>
      <c r="H18" s="34"/>
      <c r="I18" s="36"/>
      <c r="J18" s="3"/>
      <c r="K18" s="214"/>
      <c r="L18" s="215"/>
      <c r="M18" s="3"/>
      <c r="N18" s="3"/>
      <c r="O18" s="31"/>
      <c r="P18" s="33"/>
      <c r="Q18" s="28"/>
      <c r="R18" s="28"/>
      <c r="S18" s="28">
        <f t="shared" si="4"/>
        <v>0</v>
      </c>
      <c r="T18" s="34"/>
      <c r="U18" s="33"/>
      <c r="V18" s="4"/>
      <c r="W18" s="4"/>
      <c r="X18" s="4"/>
      <c r="Y18" s="4"/>
      <c r="Z18" s="29">
        <f t="shared" si="5"/>
        <v>0</v>
      </c>
    </row>
    <row r="19" spans="1:26" s="32" customFormat="1" ht="39" customHeight="1" x14ac:dyDescent="0.45">
      <c r="A19" s="141" t="str">
        <f>VLOOKUP(E19,T_CSRToISO27001[],2,FALSE)</f>
        <v>CSR.7 - Remote sessions</v>
      </c>
      <c r="B19" s="141" t="str">
        <f>VLOOKUP(E19,T_CSRToISO27001[],3,FALSE)</f>
        <v>A.13.1.1 (Network controls)</v>
      </c>
      <c r="C19" s="141" t="str">
        <f>VLOOKUP(E19,T_CSRToISO27001[],4,FALSE)</f>
        <v>Addresses limiting concurrent remote sessions to reduce the risk of unauthorized access and overuse of resources.</v>
      </c>
      <c r="D19" s="210"/>
      <c r="E19" s="44" t="s">
        <v>225</v>
      </c>
      <c r="F19" s="4" t="s">
        <v>549</v>
      </c>
      <c r="G19" s="94" t="s">
        <v>226</v>
      </c>
      <c r="H19" s="34"/>
      <c r="I19" s="36"/>
      <c r="J19" s="3"/>
      <c r="K19" s="35"/>
      <c r="L19" s="36"/>
      <c r="M19" s="3"/>
      <c r="N19" s="3"/>
      <c r="O19" s="31"/>
      <c r="P19" s="33"/>
      <c r="Q19" s="28"/>
      <c r="R19" s="28"/>
      <c r="S19" s="28">
        <f t="shared" si="0"/>
        <v>0</v>
      </c>
      <c r="T19" s="34"/>
      <c r="U19" s="33"/>
      <c r="V19" s="4"/>
      <c r="W19" s="4"/>
      <c r="X19" s="4"/>
      <c r="Y19" s="4"/>
      <c r="Z19" s="29">
        <f t="shared" si="1"/>
        <v>0</v>
      </c>
    </row>
    <row r="20" spans="1:26" s="32" customFormat="1" ht="39" customHeight="1" x14ac:dyDescent="0.45">
      <c r="A20" s="141" t="str">
        <f>VLOOKUP(E20,T_CSRToISO27001[],2,FALSE)</f>
        <v>CSR.8 - Audit logs retention</v>
      </c>
      <c r="B20" s="141" t="str">
        <f>VLOOKUP(E20,T_CSRToISO27001[],3,FALSE)</f>
        <v>A.12.4.1 (Event logging)</v>
      </c>
      <c r="C20" s="141" t="str">
        <f>VLOOKUP(E20,T_CSRToISO27001[],4,FALSE)</f>
        <v>Ensures audit logs are retained for at least 180 days for accountability and compliance purposes.</v>
      </c>
      <c r="D20" s="210"/>
      <c r="E20" s="44" t="s">
        <v>227</v>
      </c>
      <c r="F20" s="4" t="s">
        <v>228</v>
      </c>
      <c r="G20" s="94" t="s">
        <v>320</v>
      </c>
      <c r="H20" s="34"/>
      <c r="I20" s="36"/>
      <c r="J20" s="3"/>
      <c r="K20" s="214"/>
      <c r="L20" s="215"/>
      <c r="M20" s="3"/>
      <c r="N20" s="3"/>
      <c r="O20" s="31"/>
      <c r="P20" s="33"/>
      <c r="Q20" s="28"/>
      <c r="R20" s="28"/>
      <c r="S20" s="28">
        <f t="shared" ref="S20:S25" si="6">Q20*R20</f>
        <v>0</v>
      </c>
      <c r="T20" s="34"/>
      <c r="U20" s="33"/>
      <c r="V20" s="4"/>
      <c r="W20" s="4"/>
      <c r="X20" s="4"/>
      <c r="Y20" s="4"/>
      <c r="Z20" s="29">
        <f t="shared" ref="Z20:Z25" si="7">X20*Y20</f>
        <v>0</v>
      </c>
    </row>
    <row r="21" spans="1:26" s="32" customFormat="1" ht="45" customHeight="1" x14ac:dyDescent="0.45">
      <c r="A21" s="141" t="str">
        <f>VLOOKUP(E21,T_CSRToISO27001[],2,FALSE)</f>
        <v>CSR.9 - Audit logs transfer</v>
      </c>
      <c r="B21" s="141" t="str">
        <f>VLOOKUP(E21,T_CSRToISO27001[],3,FALSE)</f>
        <v>A.12.4.3 (Administrator and operator logs)</v>
      </c>
      <c r="C21" s="141" t="str">
        <f>VLOOKUP(E21,T_CSRToISO27001[],4,FALSE)</f>
        <v>Requires the capability to transfer logs to external systems like Syslog servers for analysis and compliance.</v>
      </c>
      <c r="D21" s="210"/>
      <c r="E21" s="44" t="s">
        <v>229</v>
      </c>
      <c r="F21" s="4" t="s">
        <v>230</v>
      </c>
      <c r="G21" s="94" t="s">
        <v>321</v>
      </c>
      <c r="H21" s="34"/>
      <c r="I21" s="36"/>
      <c r="J21" s="3"/>
      <c r="K21" s="214"/>
      <c r="L21" s="215"/>
      <c r="M21" s="3"/>
      <c r="N21" s="3"/>
      <c r="O21" s="31"/>
      <c r="P21" s="33"/>
      <c r="Q21" s="28"/>
      <c r="R21" s="28"/>
      <c r="S21" s="28">
        <f t="shared" si="6"/>
        <v>0</v>
      </c>
      <c r="T21" s="34"/>
      <c r="U21" s="33"/>
      <c r="V21" s="4"/>
      <c r="W21" s="4"/>
      <c r="X21" s="4"/>
      <c r="Y21" s="4"/>
      <c r="Z21" s="29">
        <f t="shared" si="7"/>
        <v>0</v>
      </c>
    </row>
    <row r="22" spans="1:26" s="32" customFormat="1" ht="39" customHeight="1" x14ac:dyDescent="0.45">
      <c r="A22" s="141" t="str">
        <f>VLOOKUP(E22,T_CSRToISO27001[],2,FALSE)</f>
        <v>CSR.10 - System clock</v>
      </c>
      <c r="B22" s="141" t="str">
        <f>VLOOKUP(E22,T_CSRToISO27001[],3,FALSE)</f>
        <v>A.12.4.4 (Clock synchronization)</v>
      </c>
      <c r="C22" s="141" t="str">
        <f>VLOOKUP(E22,T_CSRToISO27001[],4,FALSE)</f>
        <v>Aligns with the requirement for accurate system clocks to ensure reliable time stamps for audit logs.</v>
      </c>
      <c r="D22" s="210"/>
      <c r="E22" s="44" t="s">
        <v>231</v>
      </c>
      <c r="F22" s="4" t="s">
        <v>232</v>
      </c>
      <c r="G22" s="94" t="s">
        <v>322</v>
      </c>
      <c r="H22" s="34"/>
      <c r="I22" s="36"/>
      <c r="J22" s="3"/>
      <c r="K22" s="214"/>
      <c r="L22" s="215"/>
      <c r="M22" s="3"/>
      <c r="N22" s="3"/>
      <c r="O22" s="31"/>
      <c r="P22" s="33"/>
      <c r="Q22" s="28"/>
      <c r="R22" s="28"/>
      <c r="S22" s="28">
        <f t="shared" si="6"/>
        <v>0</v>
      </c>
      <c r="T22" s="34"/>
      <c r="U22" s="33"/>
      <c r="V22" s="4"/>
      <c r="W22" s="4"/>
      <c r="X22" s="4"/>
      <c r="Y22" s="4"/>
      <c r="Z22" s="29">
        <f t="shared" si="7"/>
        <v>0</v>
      </c>
    </row>
    <row r="23" spans="1:26" s="32" customFormat="1" ht="91.5" customHeight="1" x14ac:dyDescent="0.45">
      <c r="A23" s="141" t="str">
        <f>VLOOKUP(E23,T_CSRToISO27001[],2,FALSE)</f>
        <v>CSR.11 - Cryptographic</v>
      </c>
      <c r="B23" s="141" t="str">
        <f>VLOOKUP(E23,T_CSRToISO27001[],3,FALSE)</f>
        <v>A.10.1.1 (Policy on the use of cryptographic controls)</v>
      </c>
      <c r="C23" s="141" t="str">
        <f>VLOOKUP(E23,T_CSRToISO27001[],4,FALSE)</f>
        <v>Ensures that cryptographic methods meet or exceed standards such as NIST SP 800-131A and protect the confidentiality and integrity of cryptographic keys.</v>
      </c>
      <c r="D23" s="210"/>
      <c r="E23" s="44" t="s">
        <v>233</v>
      </c>
      <c r="F23" s="65" t="s">
        <v>164</v>
      </c>
      <c r="G23" s="94" t="s">
        <v>374</v>
      </c>
      <c r="H23" s="34"/>
      <c r="I23" s="36"/>
      <c r="J23" s="3"/>
      <c r="K23" s="35"/>
      <c r="L23" s="36"/>
      <c r="M23" s="3"/>
      <c r="N23" s="3"/>
      <c r="O23" s="31"/>
      <c r="P23" s="33"/>
      <c r="Q23" s="28"/>
      <c r="R23" s="28"/>
      <c r="S23" s="28"/>
      <c r="T23" s="34"/>
      <c r="U23" s="33"/>
      <c r="V23" s="4"/>
      <c r="W23" s="4"/>
      <c r="X23" s="4"/>
      <c r="Y23" s="4"/>
      <c r="Z23" s="29"/>
    </row>
    <row r="24" spans="1:26" s="32" customFormat="1" ht="66.95" customHeight="1" x14ac:dyDescent="0.45">
      <c r="A24" s="141" t="str">
        <f>VLOOKUP(E24,T_CSRToISO27001[],2,FALSE)</f>
        <v>CSR.12 - Wireless technology</v>
      </c>
      <c r="B24" s="141" t="str">
        <f>VLOOKUP(E24,T_CSRToISO27001[],3,FALSE)</f>
        <v>A.13.1.1 (Network controls)</v>
      </c>
      <c r="C24" s="141" t="str">
        <f>VLOOKUP(E24,T_CSRToISO27001[],4,FALSE)</f>
        <v>Requires compliance with applicable wireless security standards (e.g., IEEE 802.11).</v>
      </c>
      <c r="D24" s="210"/>
      <c r="E24" s="44" t="s">
        <v>236</v>
      </c>
      <c r="F24" s="65" t="s">
        <v>166</v>
      </c>
      <c r="G24" s="94" t="s">
        <v>167</v>
      </c>
      <c r="H24" s="34"/>
      <c r="I24" s="36"/>
      <c r="J24" s="3"/>
      <c r="K24" s="35"/>
      <c r="L24" s="36"/>
      <c r="M24" s="3"/>
      <c r="N24" s="3"/>
      <c r="O24" s="31"/>
      <c r="P24" s="33"/>
      <c r="Q24" s="28"/>
      <c r="R24" s="28"/>
      <c r="S24" s="28"/>
      <c r="T24" s="34"/>
      <c r="U24" s="33"/>
      <c r="V24" s="4"/>
      <c r="W24" s="4"/>
      <c r="X24" s="4"/>
      <c r="Y24" s="4"/>
      <c r="Z24" s="29"/>
    </row>
    <row r="25" spans="1:26" s="32" customFormat="1" ht="76.5" customHeight="1" x14ac:dyDescent="0.45">
      <c r="A25" s="141" t="str">
        <f>VLOOKUP(E25,T_CSRToISO27001[],2,FALSE)</f>
        <v>CSR.13 - Code Integrity</v>
      </c>
      <c r="B25" s="141" t="str">
        <f>VLOOKUP(E25,T_CSRToISO27001[],3,FALSE)</f>
        <v>A.14.2.6 (Secure development environment)</v>
      </c>
      <c r="C25" s="141" t="str">
        <f>VLOOKUP(E25,T_CSRToISO27001[],4,FALSE)</f>
        <v>Ensures that components are free from restrictive or malicious code, aligning with secure software development practices.</v>
      </c>
      <c r="D25" s="210"/>
      <c r="E25" s="44" t="s">
        <v>239</v>
      </c>
      <c r="F25" s="4" t="s">
        <v>234</v>
      </c>
      <c r="G25" s="94" t="s">
        <v>323</v>
      </c>
      <c r="H25" s="34"/>
      <c r="I25" s="36"/>
      <c r="J25" s="3"/>
      <c r="K25" s="214"/>
      <c r="L25" s="215"/>
      <c r="M25" s="3"/>
      <c r="N25" s="3"/>
      <c r="O25" s="31"/>
      <c r="P25" s="33"/>
      <c r="Q25" s="28"/>
      <c r="R25" s="28"/>
      <c r="S25" s="28">
        <f t="shared" si="6"/>
        <v>0</v>
      </c>
      <c r="T25" s="34"/>
      <c r="U25" s="33"/>
      <c r="V25" s="4"/>
      <c r="W25" s="4"/>
      <c r="X25" s="4"/>
      <c r="Y25" s="4"/>
      <c r="Z25" s="29">
        <f t="shared" si="7"/>
        <v>0</v>
      </c>
    </row>
    <row r="26" spans="1:26" s="32" customFormat="1" ht="65.25" customHeight="1" x14ac:dyDescent="0.45">
      <c r="A26" s="141" t="str">
        <f>VLOOKUP(E26,T_CSRToISO27001[],2,FALSE)</f>
        <v>CSR.14 - Anti-Counterfeit</v>
      </c>
      <c r="B26" s="141" t="str">
        <f>VLOOKUP(E26,T_CSRToISO27001[],3,FALSE)</f>
        <v>A.15.1.2 (Supplier service delivery management)</v>
      </c>
      <c r="C26" s="141" t="str">
        <f>VLOOKUP(E26,T_CSRToISO27001[],4,FALSE)</f>
        <v>Requires suppliers to verify the authenticity of components and provide certificates of conformity or originality.</v>
      </c>
      <c r="D26" s="208" t="s">
        <v>235</v>
      </c>
      <c r="E26" s="44" t="s">
        <v>242</v>
      </c>
      <c r="F26" s="4" t="s">
        <v>325</v>
      </c>
      <c r="G26" s="94" t="s">
        <v>326</v>
      </c>
      <c r="H26" s="34"/>
      <c r="I26" s="36"/>
      <c r="J26" s="3"/>
      <c r="K26" s="35"/>
      <c r="L26" s="36"/>
      <c r="M26" s="3"/>
      <c r="N26" s="3"/>
      <c r="O26" s="31"/>
      <c r="P26" s="33"/>
      <c r="Q26" s="28"/>
      <c r="R26" s="28"/>
      <c r="S26" s="28">
        <f t="shared" si="0"/>
        <v>0</v>
      </c>
      <c r="T26" s="34"/>
      <c r="U26" s="33"/>
      <c r="V26" s="4"/>
      <c r="W26" s="4"/>
      <c r="X26" s="4"/>
      <c r="Y26" s="4"/>
      <c r="Z26" s="29">
        <f t="shared" si="1"/>
        <v>0</v>
      </c>
    </row>
    <row r="27" spans="1:26" s="32" customFormat="1" ht="85.5" customHeight="1" x14ac:dyDescent="0.45">
      <c r="A27" s="141" t="str">
        <f>VLOOKUP(E27,T_CSRToISO27001[],2,FALSE)</f>
        <v>CSR.15 - Cybersecurity Guidance</v>
      </c>
      <c r="B27" s="141" t="str">
        <f>VLOOKUP(E27,T_CSRToISO27001[],3,FALSE)</f>
        <v>A.12.1.1 (Documented operating procedures)</v>
      </c>
      <c r="C27" s="141" t="str">
        <f>VLOOKUP(E27,T_CSRToISO27001[],4,FALSE)</f>
        <v>Aligns with the requirement to provide documentation and guidance for secure configuration and use of the product.</v>
      </c>
      <c r="D27" s="210"/>
      <c r="E27" s="44" t="s">
        <v>324</v>
      </c>
      <c r="F27" s="4" t="s">
        <v>237</v>
      </c>
      <c r="G27" s="94" t="s">
        <v>238</v>
      </c>
      <c r="H27" s="34"/>
      <c r="I27" s="36"/>
      <c r="J27" s="3"/>
      <c r="K27" s="35"/>
      <c r="L27" s="36"/>
      <c r="M27" s="3"/>
      <c r="N27" s="3"/>
      <c r="O27" s="31"/>
      <c r="P27" s="33"/>
      <c r="Q27" s="28"/>
      <c r="R27" s="28"/>
      <c r="S27" s="28">
        <f t="shared" ref="S27" si="8">Q27*R27</f>
        <v>0</v>
      </c>
      <c r="T27" s="34"/>
      <c r="U27" s="33"/>
      <c r="V27" s="4"/>
      <c r="W27" s="4"/>
      <c r="X27" s="4"/>
      <c r="Y27" s="4"/>
      <c r="Z27" s="29">
        <f t="shared" ref="Z27" si="9">X27*Y27</f>
        <v>0</v>
      </c>
    </row>
    <row r="28" spans="1:26" s="32" customFormat="1" ht="37.5" customHeight="1" x14ac:dyDescent="0.45">
      <c r="A28" s="141" t="str">
        <f>VLOOKUP(E28,T_CSRToISO27001[],2,FALSE)</f>
        <v>CSR.16 - Bill of Materials (BOM)</v>
      </c>
      <c r="B28" s="141" t="str">
        <f>VLOOKUP(E28,T_CSRToISO27001[],3,FALSE)</f>
        <v>A.15.2.1 (Identification of applicable legislation and contractual requirements)</v>
      </c>
      <c r="C28" s="141" t="str">
        <f>VLOOKUP(E28,T_CSRToISO27001[],4,FALSE)</f>
        <v>Ensures suppliers provide a detailed list of subcomponents to meet legal and contractual requirements.</v>
      </c>
      <c r="D28" s="210"/>
      <c r="E28" s="44" t="s">
        <v>375</v>
      </c>
      <c r="F28" s="4" t="s">
        <v>240</v>
      </c>
      <c r="G28" s="94" t="s">
        <v>241</v>
      </c>
      <c r="H28" s="34"/>
      <c r="I28" s="36"/>
      <c r="J28" s="3"/>
      <c r="K28" s="35"/>
      <c r="L28" s="36"/>
      <c r="M28" s="3"/>
      <c r="N28" s="3"/>
      <c r="O28" s="31"/>
      <c r="P28" s="33"/>
      <c r="Q28" s="28"/>
      <c r="R28" s="28"/>
      <c r="S28" s="28">
        <f t="shared" si="0"/>
        <v>0</v>
      </c>
      <c r="T28" s="34"/>
      <c r="U28" s="33"/>
      <c r="V28" s="4"/>
      <c r="W28" s="4"/>
      <c r="X28" s="4"/>
      <c r="Y28" s="4"/>
      <c r="Z28" s="29">
        <f t="shared" si="1"/>
        <v>0</v>
      </c>
    </row>
    <row r="29" spans="1:26" s="32" customFormat="1" ht="81.75" customHeight="1" thickBot="1" x14ac:dyDescent="0.5">
      <c r="A29" s="141" t="str">
        <f>VLOOKUP(E29,T_CSRToISO27001[],2,FALSE)</f>
        <v>CSR.17 - Software Bill of Materials (SBOM)</v>
      </c>
      <c r="B29" s="141" t="str">
        <f>VLOOKUP(E29,T_CSRToISO27001[],3,FALSE)</f>
        <v>A.15.2.1 (Identification of applicable legislation and contractual requirements)</v>
      </c>
      <c r="C29" s="141" t="str">
        <f>VLOOKUP(E29,T_CSRToISO27001[],4,FALSE)</f>
        <v>Requires suppliers to provide a list of all installed software/firmware, aligning with emerging legal requirements (e.g., NTIA SBOM guidance).</v>
      </c>
      <c r="D29" s="211"/>
      <c r="E29" s="45" t="s">
        <v>376</v>
      </c>
      <c r="F29" s="38" t="s">
        <v>243</v>
      </c>
      <c r="G29" s="96" t="s">
        <v>308</v>
      </c>
      <c r="H29" s="39"/>
      <c r="I29" s="47"/>
      <c r="J29" s="40"/>
      <c r="K29" s="246"/>
      <c r="L29" s="247"/>
      <c r="M29" s="40"/>
      <c r="N29" s="40"/>
      <c r="O29" s="41"/>
      <c r="P29" s="37"/>
      <c r="Q29" s="42"/>
      <c r="R29" s="42"/>
      <c r="S29" s="42">
        <f t="shared" ref="S29" si="10">Q29*R29</f>
        <v>0</v>
      </c>
      <c r="T29" s="39"/>
      <c r="U29" s="37"/>
      <c r="V29" s="38"/>
      <c r="W29" s="38"/>
      <c r="X29" s="38"/>
      <c r="Y29" s="38"/>
      <c r="Z29" s="43">
        <f t="shared" ref="Z29" si="11">X29*Y29</f>
        <v>0</v>
      </c>
    </row>
  </sheetData>
  <mergeCells count="50">
    <mergeCell ref="J11:J12"/>
    <mergeCell ref="J4:K4"/>
    <mergeCell ref="J5:K5"/>
    <mergeCell ref="E4:F4"/>
    <mergeCell ref="J6:K6"/>
    <mergeCell ref="D2:H2"/>
    <mergeCell ref="I9:O9"/>
    <mergeCell ref="P9:T9"/>
    <mergeCell ref="J7:K7"/>
    <mergeCell ref="L4:L7"/>
    <mergeCell ref="U9:Z9"/>
    <mergeCell ref="D10:G10"/>
    <mergeCell ref="I10:O10"/>
    <mergeCell ref="P10:T10"/>
    <mergeCell ref="U10:Z10"/>
    <mergeCell ref="D9:H9"/>
    <mergeCell ref="U11:U12"/>
    <mergeCell ref="V11:V12"/>
    <mergeCell ref="W11:W12"/>
    <mergeCell ref="X11:Z11"/>
    <mergeCell ref="K13:L13"/>
    <mergeCell ref="K11:L12"/>
    <mergeCell ref="M11:O11"/>
    <mergeCell ref="P11:P12"/>
    <mergeCell ref="Q11:Q12"/>
    <mergeCell ref="R11:R12"/>
    <mergeCell ref="S11:S12"/>
    <mergeCell ref="T11:T12"/>
    <mergeCell ref="D11:D12"/>
    <mergeCell ref="E11:E12"/>
    <mergeCell ref="F11:F12"/>
    <mergeCell ref="G11:G12"/>
    <mergeCell ref="I11:I12"/>
    <mergeCell ref="H10:H12"/>
    <mergeCell ref="D26:D29"/>
    <mergeCell ref="D13:D25"/>
    <mergeCell ref="K21:L21"/>
    <mergeCell ref="K29:L29"/>
    <mergeCell ref="K20:L20"/>
    <mergeCell ref="K25:L25"/>
    <mergeCell ref="K22:L22"/>
    <mergeCell ref="K16:L16"/>
    <mergeCell ref="K15:L15"/>
    <mergeCell ref="K17:L17"/>
    <mergeCell ref="K18:L18"/>
    <mergeCell ref="A9:C9"/>
    <mergeCell ref="A10:C10"/>
    <mergeCell ref="A11:A12"/>
    <mergeCell ref="B11:B12"/>
    <mergeCell ref="C11:C12"/>
  </mergeCells>
  <phoneticPr fontId="2" type="noConversion"/>
  <conditionalFormatting sqref="I13:I29">
    <cfRule type="cellIs" dxfId="47" priority="13" operator="equal">
      <formula>"N/A"</formula>
    </cfRule>
    <cfRule type="cellIs" dxfId="46" priority="14" operator="equal">
      <formula>"CNP"</formula>
    </cfRule>
    <cfRule type="cellIs" dxfId="45" priority="15" operator="equal">
      <formula>"CP"</formula>
    </cfRule>
    <cfRule type="cellIs" dxfId="44" priority="16" operator="equal">
      <formula>"C"</formula>
    </cfRule>
  </conditionalFormatting>
  <conditionalFormatting sqref="S13:S29">
    <cfRule type="cellIs" dxfId="43" priority="5" operator="between">
      <formula>1</formula>
      <formula>2</formula>
    </cfRule>
    <cfRule type="cellIs" dxfId="42" priority="6" operator="equal">
      <formula>3</formula>
    </cfRule>
    <cfRule type="cellIs" dxfId="41" priority="7" operator="between">
      <formula>4</formula>
      <formula>6</formula>
    </cfRule>
    <cfRule type="cellIs" dxfId="40" priority="8" operator="equal">
      <formula>9</formula>
    </cfRule>
  </conditionalFormatting>
  <conditionalFormatting sqref="T13:T29">
    <cfRule type="cellIs" dxfId="39" priority="9" operator="equal">
      <formula>"Monitoring"</formula>
    </cfRule>
    <cfRule type="cellIs" dxfId="38" priority="10" operator="equal">
      <formula>"Modification"</formula>
    </cfRule>
    <cfRule type="cellIs" dxfId="37" priority="11" operator="equal">
      <formula>"Retention"</formula>
    </cfRule>
    <cfRule type="cellIs" dxfId="36" priority="12" operator="equal">
      <formula>"Accepted"</formula>
    </cfRule>
  </conditionalFormatting>
  <conditionalFormatting sqref="Z13:Z29">
    <cfRule type="cellIs" dxfId="35" priority="1" operator="between">
      <formula>1</formula>
      <formula>2</formula>
    </cfRule>
    <cfRule type="cellIs" dxfId="34" priority="2" operator="equal">
      <formula>3</formula>
    </cfRule>
    <cfRule type="cellIs" dxfId="33" priority="3" operator="between">
      <formula>4</formula>
      <formula>6</formula>
    </cfRule>
    <cfRule type="cellIs" dxfId="32" priority="4" operator="equal">
      <formula>9</formula>
    </cfRule>
  </conditionalFormatting>
  <dataValidations count="2">
    <dataValidation type="list" allowBlank="1" showInputMessage="1" showErrorMessage="1" sqref="I13:I29" xr:uid="{BE5AB160-21CB-4127-BFEE-9B35B072BC71}">
      <formula1>$I$4:$I$7</formula1>
    </dataValidation>
    <dataValidation type="list" allowBlank="1" showInputMessage="1" showErrorMessage="1" sqref="T13:T29 X13:Y29 Q13:R29" xr:uid="{245603AF-8239-4D6B-AB95-DB3CE4ECA69F}">
      <formula1>#REF!</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CAAC3-23D0-4EF9-9528-76E4B6AD9D45}">
  <dimension ref="B1:X33"/>
  <sheetViews>
    <sheetView showGridLines="0" topLeftCell="N1" zoomScale="110" zoomScaleNormal="110" workbookViewId="0">
      <selection activeCell="E5" sqref="E5"/>
    </sheetView>
  </sheetViews>
  <sheetFormatPr defaultColWidth="9.1328125" defaultRowHeight="13.5" x14ac:dyDescent="0.45"/>
  <cols>
    <col min="1" max="1" width="9.1328125" style="1"/>
    <col min="2" max="2" width="8" style="1" customWidth="1"/>
    <col min="3" max="3" width="11.53125" style="1" customWidth="1"/>
    <col min="4" max="4" width="31.46484375" style="1" customWidth="1"/>
    <col min="5" max="5" width="47.1328125" style="1" customWidth="1"/>
    <col min="6" max="6" width="36" style="1" customWidth="1"/>
    <col min="7" max="7" width="8.86328125" style="1" customWidth="1"/>
    <col min="8" max="8" width="11.86328125" style="1" customWidth="1"/>
    <col min="9" max="9" width="15.1328125" style="1" customWidth="1"/>
    <col min="10" max="10" width="34.53125" style="1" customWidth="1"/>
    <col min="11" max="11" width="22.6640625" style="1" customWidth="1"/>
    <col min="12" max="12" width="11.1328125" style="1" customWidth="1"/>
    <col min="13" max="13" width="9.1328125" style="1" customWidth="1"/>
    <col min="14" max="14" width="28.33203125" style="1" customWidth="1"/>
    <col min="15" max="15" width="13.33203125" style="1" customWidth="1"/>
    <col min="16" max="16" width="13" style="1" customWidth="1"/>
    <col min="17" max="17" width="11" style="1" customWidth="1"/>
    <col min="18" max="18" width="18.33203125" style="1" customWidth="1"/>
    <col min="19" max="19" width="44.1328125" style="1" customWidth="1"/>
    <col min="20" max="20" width="14.1328125" style="1" customWidth="1"/>
    <col min="21" max="21" width="20.86328125" style="1" customWidth="1"/>
    <col min="22" max="24" width="11.1328125" style="1" customWidth="1"/>
    <col min="25" max="16384" width="9.1328125" style="1"/>
  </cols>
  <sheetData>
    <row r="1" spans="2:24" ht="13.9" thickBot="1" x14ac:dyDescent="0.5"/>
    <row r="2" spans="2:24" ht="36" customHeight="1" thickBot="1" x14ac:dyDescent="0.5">
      <c r="B2" s="248" t="s">
        <v>244</v>
      </c>
      <c r="C2" s="249"/>
      <c r="D2" s="249"/>
      <c r="E2" s="249"/>
      <c r="F2" s="250"/>
      <c r="G2" s="20"/>
      <c r="H2" s="20"/>
      <c r="I2" s="19"/>
    </row>
    <row r="3" spans="2:24" ht="13.9" thickBot="1" x14ac:dyDescent="0.5"/>
    <row r="4" spans="2:24" ht="20.25" customHeight="1" x14ac:dyDescent="0.45">
      <c r="B4" s="62" t="s">
        <v>245</v>
      </c>
      <c r="C4" s="282" t="s">
        <v>246</v>
      </c>
      <c r="D4" s="213"/>
      <c r="G4" s="21" t="s">
        <v>21</v>
      </c>
      <c r="H4" s="256" t="s">
        <v>22</v>
      </c>
      <c r="I4" s="257"/>
      <c r="J4" s="271" t="s">
        <v>23</v>
      </c>
    </row>
    <row r="5" spans="2:24" ht="20.25" customHeight="1" x14ac:dyDescent="0.45">
      <c r="B5" s="86"/>
      <c r="C5" s="283" t="s">
        <v>247</v>
      </c>
      <c r="D5" s="284"/>
      <c r="G5" s="22" t="s">
        <v>25</v>
      </c>
      <c r="H5" s="258" t="s">
        <v>26</v>
      </c>
      <c r="I5" s="259"/>
      <c r="J5" s="254"/>
    </row>
    <row r="6" spans="2:24" ht="20.25" customHeight="1" x14ac:dyDescent="0.45">
      <c r="B6" s="86"/>
      <c r="C6" s="283"/>
      <c r="D6" s="284"/>
      <c r="G6" s="23" t="s">
        <v>27</v>
      </c>
      <c r="H6" s="258" t="s">
        <v>28</v>
      </c>
      <c r="I6" s="259"/>
      <c r="J6" s="254"/>
    </row>
    <row r="7" spans="2:24" ht="20.25" customHeight="1" thickBot="1" x14ac:dyDescent="0.5">
      <c r="B7" s="87"/>
      <c r="C7" s="285"/>
      <c r="D7" s="286"/>
      <c r="G7" s="24" t="s">
        <v>29</v>
      </c>
      <c r="H7" s="260" t="s">
        <v>30</v>
      </c>
      <c r="I7" s="261"/>
      <c r="J7" s="255"/>
    </row>
    <row r="8" spans="2:24" ht="13.9" thickBot="1" x14ac:dyDescent="0.5"/>
    <row r="9" spans="2:24" ht="27.75" customHeight="1" x14ac:dyDescent="0.45">
      <c r="B9" s="278" t="s">
        <v>31</v>
      </c>
      <c r="C9" s="279"/>
      <c r="D9" s="279"/>
      <c r="E9" s="280"/>
      <c r="F9" s="281"/>
      <c r="G9" s="251" t="s">
        <v>32</v>
      </c>
      <c r="H9" s="251"/>
      <c r="I9" s="251"/>
      <c r="J9" s="251"/>
      <c r="K9" s="251"/>
      <c r="L9" s="251"/>
      <c r="M9" s="252"/>
      <c r="N9" s="262" t="s">
        <v>31</v>
      </c>
      <c r="O9" s="222"/>
      <c r="P9" s="222"/>
      <c r="Q9" s="222"/>
      <c r="R9" s="223"/>
      <c r="S9" s="262" t="s">
        <v>33</v>
      </c>
      <c r="T9" s="222"/>
      <c r="U9" s="222"/>
      <c r="V9" s="222"/>
      <c r="W9" s="222"/>
      <c r="X9" s="223"/>
    </row>
    <row r="10" spans="2:24" s="5" customFormat="1" ht="42" customHeight="1" x14ac:dyDescent="0.45">
      <c r="B10" s="270" t="s">
        <v>248</v>
      </c>
      <c r="C10" s="234"/>
      <c r="D10" s="234"/>
      <c r="E10" s="235"/>
      <c r="F10" s="277"/>
      <c r="G10" s="236" t="s">
        <v>36</v>
      </c>
      <c r="H10" s="236"/>
      <c r="I10" s="236"/>
      <c r="J10" s="236"/>
      <c r="K10" s="236"/>
      <c r="L10" s="236"/>
      <c r="M10" s="237"/>
      <c r="N10" s="265" t="s">
        <v>37</v>
      </c>
      <c r="O10" s="266"/>
      <c r="P10" s="266"/>
      <c r="Q10" s="266"/>
      <c r="R10" s="267"/>
      <c r="S10" s="265" t="s">
        <v>38</v>
      </c>
      <c r="T10" s="266"/>
      <c r="U10" s="266"/>
      <c r="V10" s="266"/>
      <c r="W10" s="266"/>
      <c r="X10" s="267"/>
    </row>
    <row r="11" spans="2:24" s="5" customFormat="1" ht="38.25" customHeight="1" x14ac:dyDescent="0.45">
      <c r="B11" s="274" t="s">
        <v>39</v>
      </c>
      <c r="C11" s="239" t="s">
        <v>40</v>
      </c>
      <c r="D11" s="241" t="s">
        <v>41</v>
      </c>
      <c r="E11" s="241" t="s">
        <v>42</v>
      </c>
      <c r="F11" s="275" t="s">
        <v>35</v>
      </c>
      <c r="G11" s="218" t="s">
        <v>43</v>
      </c>
      <c r="H11" s="220" t="s">
        <v>44</v>
      </c>
      <c r="I11" s="269" t="s">
        <v>205</v>
      </c>
      <c r="J11" s="218"/>
      <c r="K11" s="245" t="s">
        <v>46</v>
      </c>
      <c r="L11" s="236"/>
      <c r="M11" s="237"/>
      <c r="N11" s="263" t="s">
        <v>47</v>
      </c>
      <c r="O11" s="241" t="s">
        <v>48</v>
      </c>
      <c r="P11" s="241" t="s">
        <v>49</v>
      </c>
      <c r="Q11" s="241" t="s">
        <v>50</v>
      </c>
      <c r="R11" s="224" t="s">
        <v>51</v>
      </c>
      <c r="S11" s="263" t="s">
        <v>52</v>
      </c>
      <c r="T11" s="241" t="s">
        <v>53</v>
      </c>
      <c r="U11" s="241" t="s">
        <v>54</v>
      </c>
      <c r="V11" s="235" t="s">
        <v>55</v>
      </c>
      <c r="W11" s="266"/>
      <c r="X11" s="267"/>
    </row>
    <row r="12" spans="2:24" s="5" customFormat="1" ht="38.25" customHeight="1" x14ac:dyDescent="0.45">
      <c r="B12" s="274"/>
      <c r="C12" s="240"/>
      <c r="D12" s="242"/>
      <c r="E12" s="242"/>
      <c r="F12" s="276"/>
      <c r="G12" s="219"/>
      <c r="H12" s="221"/>
      <c r="I12" s="244"/>
      <c r="J12" s="219"/>
      <c r="K12" s="6" t="s">
        <v>56</v>
      </c>
      <c r="L12" s="6" t="s">
        <v>57</v>
      </c>
      <c r="M12" s="8" t="s">
        <v>58</v>
      </c>
      <c r="N12" s="264"/>
      <c r="O12" s="242"/>
      <c r="P12" s="242"/>
      <c r="Q12" s="242"/>
      <c r="R12" s="226"/>
      <c r="S12" s="264"/>
      <c r="T12" s="242"/>
      <c r="U12" s="242"/>
      <c r="V12" s="7" t="s">
        <v>48</v>
      </c>
      <c r="W12" s="7" t="s">
        <v>49</v>
      </c>
      <c r="X12" s="11" t="s">
        <v>50</v>
      </c>
    </row>
    <row r="13" spans="2:24" s="32" customFormat="1" ht="44.25" customHeight="1" x14ac:dyDescent="0.45">
      <c r="B13" s="63"/>
      <c r="C13" s="44" t="s">
        <v>249</v>
      </c>
      <c r="D13" s="4"/>
      <c r="E13" s="4"/>
      <c r="F13" s="49"/>
      <c r="G13" s="36"/>
      <c r="H13" s="3"/>
      <c r="I13" s="214"/>
      <c r="J13" s="215"/>
      <c r="K13" s="3"/>
      <c r="L13" s="3"/>
      <c r="M13" s="31"/>
      <c r="N13" s="33"/>
      <c r="O13" s="28"/>
      <c r="P13" s="28"/>
      <c r="Q13" s="28">
        <f t="shared" ref="Q13:Q25" si="0">O13*P13</f>
        <v>0</v>
      </c>
      <c r="R13" s="34"/>
      <c r="S13" s="33"/>
      <c r="T13" s="4"/>
      <c r="U13" s="4"/>
      <c r="V13" s="4"/>
      <c r="W13" s="4"/>
      <c r="X13" s="29">
        <f t="shared" ref="X13:X25" si="1">V13*W13</f>
        <v>0</v>
      </c>
    </row>
    <row r="14" spans="2:24" s="32" customFormat="1" ht="44.25" customHeight="1" x14ac:dyDescent="0.45">
      <c r="B14" s="63"/>
      <c r="C14" s="44"/>
      <c r="D14" s="4"/>
      <c r="E14" s="4"/>
      <c r="F14" s="49"/>
      <c r="G14" s="36"/>
      <c r="H14" s="3"/>
      <c r="I14" s="35"/>
      <c r="J14" s="36"/>
      <c r="K14" s="3"/>
      <c r="L14" s="3"/>
      <c r="M14" s="31"/>
      <c r="N14" s="33"/>
      <c r="O14" s="28"/>
      <c r="P14" s="28"/>
      <c r="Q14" s="28">
        <f t="shared" si="0"/>
        <v>0</v>
      </c>
      <c r="R14" s="34"/>
      <c r="S14" s="33"/>
      <c r="T14" s="4"/>
      <c r="U14" s="4"/>
      <c r="V14" s="4"/>
      <c r="W14" s="4"/>
      <c r="X14" s="29">
        <f t="shared" si="1"/>
        <v>0</v>
      </c>
    </row>
    <row r="15" spans="2:24" s="32" customFormat="1" ht="44.25" customHeight="1" x14ac:dyDescent="0.45">
      <c r="B15" s="63"/>
      <c r="C15" s="44"/>
      <c r="D15" s="4"/>
      <c r="E15" s="4"/>
      <c r="F15" s="49"/>
      <c r="G15" s="36"/>
      <c r="H15" s="3"/>
      <c r="I15" s="214"/>
      <c r="J15" s="215"/>
      <c r="K15" s="3"/>
      <c r="L15" s="3"/>
      <c r="M15" s="31"/>
      <c r="N15" s="33"/>
      <c r="O15" s="28"/>
      <c r="P15" s="28"/>
      <c r="Q15" s="28">
        <f t="shared" si="0"/>
        <v>0</v>
      </c>
      <c r="R15" s="34"/>
      <c r="S15" s="33"/>
      <c r="T15" s="4"/>
      <c r="U15" s="4"/>
      <c r="V15" s="4"/>
      <c r="W15" s="4"/>
      <c r="X15" s="29">
        <f t="shared" si="1"/>
        <v>0</v>
      </c>
    </row>
    <row r="16" spans="2:24" s="32" customFormat="1" ht="44.25" customHeight="1" x14ac:dyDescent="0.45">
      <c r="B16" s="63"/>
      <c r="C16" s="44"/>
      <c r="D16" s="4"/>
      <c r="E16" s="4"/>
      <c r="F16" s="49"/>
      <c r="G16" s="36"/>
      <c r="H16" s="3"/>
      <c r="I16" s="214"/>
      <c r="J16" s="215"/>
      <c r="K16" s="3"/>
      <c r="L16" s="3"/>
      <c r="M16" s="31"/>
      <c r="N16" s="33"/>
      <c r="O16" s="28"/>
      <c r="P16" s="28"/>
      <c r="Q16" s="28">
        <f t="shared" si="0"/>
        <v>0</v>
      </c>
      <c r="R16" s="34"/>
      <c r="S16" s="33"/>
      <c r="T16" s="4"/>
      <c r="U16" s="4"/>
      <c r="V16" s="4"/>
      <c r="W16" s="4"/>
      <c r="X16" s="29">
        <f t="shared" si="1"/>
        <v>0</v>
      </c>
    </row>
    <row r="17" spans="2:24" s="32" customFormat="1" ht="44.25" customHeight="1" x14ac:dyDescent="0.45">
      <c r="B17" s="63"/>
      <c r="C17" s="44"/>
      <c r="D17" s="4"/>
      <c r="E17" s="4"/>
      <c r="F17" s="49"/>
      <c r="G17" s="36"/>
      <c r="H17" s="3"/>
      <c r="I17" s="214"/>
      <c r="J17" s="215"/>
      <c r="K17" s="3"/>
      <c r="L17" s="3"/>
      <c r="M17" s="31"/>
      <c r="N17" s="33"/>
      <c r="O17" s="28"/>
      <c r="P17" s="28"/>
      <c r="Q17" s="28">
        <f t="shared" si="0"/>
        <v>0</v>
      </c>
      <c r="R17" s="34"/>
      <c r="S17" s="33"/>
      <c r="T17" s="4"/>
      <c r="U17" s="4"/>
      <c r="V17" s="4"/>
      <c r="W17" s="4"/>
      <c r="X17" s="29">
        <f t="shared" si="1"/>
        <v>0</v>
      </c>
    </row>
    <row r="18" spans="2:24" s="32" customFormat="1" ht="44.25" customHeight="1" x14ac:dyDescent="0.45">
      <c r="B18" s="63"/>
      <c r="C18" s="44"/>
      <c r="D18" s="4"/>
      <c r="E18" s="4"/>
      <c r="F18" s="49"/>
      <c r="G18" s="36"/>
      <c r="H18" s="3"/>
      <c r="I18" s="214"/>
      <c r="J18" s="215"/>
      <c r="K18" s="3"/>
      <c r="L18" s="3"/>
      <c r="M18" s="31"/>
      <c r="N18" s="33"/>
      <c r="O18" s="28"/>
      <c r="P18" s="28"/>
      <c r="Q18" s="28">
        <f t="shared" si="0"/>
        <v>0</v>
      </c>
      <c r="R18" s="34"/>
      <c r="S18" s="33"/>
      <c r="T18" s="4"/>
      <c r="U18" s="4"/>
      <c r="V18" s="4"/>
      <c r="W18" s="4"/>
      <c r="X18" s="29">
        <f t="shared" si="1"/>
        <v>0</v>
      </c>
    </row>
    <row r="19" spans="2:24" s="32" customFormat="1" ht="44.25" customHeight="1" x14ac:dyDescent="0.45">
      <c r="B19" s="63"/>
      <c r="C19" s="44"/>
      <c r="D19" s="4"/>
      <c r="E19" s="4"/>
      <c r="F19" s="49"/>
      <c r="G19" s="36"/>
      <c r="H19" s="3"/>
      <c r="I19" s="35"/>
      <c r="J19" s="36"/>
      <c r="K19" s="3"/>
      <c r="L19" s="3"/>
      <c r="M19" s="31"/>
      <c r="N19" s="33"/>
      <c r="O19" s="28"/>
      <c r="P19" s="28"/>
      <c r="Q19" s="28">
        <f t="shared" si="0"/>
        <v>0</v>
      </c>
      <c r="R19" s="34"/>
      <c r="S19" s="33"/>
      <c r="T19" s="4"/>
      <c r="U19" s="4"/>
      <c r="V19" s="4"/>
      <c r="W19" s="4"/>
      <c r="X19" s="29">
        <f t="shared" si="1"/>
        <v>0</v>
      </c>
    </row>
    <row r="20" spans="2:24" s="32" customFormat="1" ht="44.25" customHeight="1" x14ac:dyDescent="0.45">
      <c r="B20" s="63"/>
      <c r="C20" s="44"/>
      <c r="D20" s="4"/>
      <c r="E20" s="4"/>
      <c r="F20" s="49"/>
      <c r="G20" s="36"/>
      <c r="H20" s="3"/>
      <c r="I20" s="214"/>
      <c r="J20" s="215"/>
      <c r="K20" s="3"/>
      <c r="L20" s="3"/>
      <c r="M20" s="31"/>
      <c r="N20" s="33"/>
      <c r="O20" s="28"/>
      <c r="P20" s="28"/>
      <c r="Q20" s="28">
        <f t="shared" si="0"/>
        <v>0</v>
      </c>
      <c r="R20" s="34"/>
      <c r="S20" s="33"/>
      <c r="T20" s="4"/>
      <c r="U20" s="4"/>
      <c r="V20" s="4"/>
      <c r="W20" s="4"/>
      <c r="X20" s="29">
        <f t="shared" si="1"/>
        <v>0</v>
      </c>
    </row>
    <row r="21" spans="2:24" s="32" customFormat="1" ht="44.25" customHeight="1" x14ac:dyDescent="0.45">
      <c r="B21" s="63"/>
      <c r="C21" s="44"/>
      <c r="D21" s="4"/>
      <c r="E21" s="4"/>
      <c r="F21" s="49"/>
      <c r="G21" s="36"/>
      <c r="H21" s="3"/>
      <c r="I21" s="214"/>
      <c r="J21" s="215"/>
      <c r="K21" s="3"/>
      <c r="L21" s="3"/>
      <c r="M21" s="31"/>
      <c r="N21" s="33"/>
      <c r="O21" s="28"/>
      <c r="P21" s="28"/>
      <c r="Q21" s="28">
        <f t="shared" si="0"/>
        <v>0</v>
      </c>
      <c r="R21" s="34"/>
      <c r="S21" s="33"/>
      <c r="T21" s="4"/>
      <c r="U21" s="4"/>
      <c r="V21" s="4"/>
      <c r="W21" s="4"/>
      <c r="X21" s="29">
        <f t="shared" si="1"/>
        <v>0</v>
      </c>
    </row>
    <row r="22" spans="2:24" s="32" customFormat="1" ht="44.25" customHeight="1" x14ac:dyDescent="0.45">
      <c r="B22" s="63"/>
      <c r="C22" s="44"/>
      <c r="D22" s="4"/>
      <c r="E22" s="4"/>
      <c r="F22" s="49"/>
      <c r="G22" s="36"/>
      <c r="H22" s="3"/>
      <c r="I22" s="214"/>
      <c r="J22" s="215"/>
      <c r="K22" s="3"/>
      <c r="L22" s="3"/>
      <c r="M22" s="31"/>
      <c r="N22" s="33"/>
      <c r="O22" s="28"/>
      <c r="P22" s="28"/>
      <c r="Q22" s="28">
        <f t="shared" si="0"/>
        <v>0</v>
      </c>
      <c r="R22" s="34"/>
      <c r="S22" s="33"/>
      <c r="T22" s="4"/>
      <c r="U22" s="4"/>
      <c r="V22" s="4"/>
      <c r="W22" s="4"/>
      <c r="X22" s="29">
        <f t="shared" si="1"/>
        <v>0</v>
      </c>
    </row>
    <row r="23" spans="2:24" s="32" customFormat="1" ht="44.25" customHeight="1" x14ac:dyDescent="0.45">
      <c r="B23" s="63"/>
      <c r="C23" s="44"/>
      <c r="D23" s="4"/>
      <c r="E23" s="4"/>
      <c r="F23" s="49"/>
      <c r="G23" s="36"/>
      <c r="H23" s="3"/>
      <c r="I23" s="35"/>
      <c r="J23" s="36"/>
      <c r="K23" s="3"/>
      <c r="L23" s="3"/>
      <c r="M23" s="31"/>
      <c r="N23" s="33"/>
      <c r="O23" s="28"/>
      <c r="P23" s="28"/>
      <c r="Q23" s="28">
        <f t="shared" si="0"/>
        <v>0</v>
      </c>
      <c r="R23" s="34"/>
      <c r="S23" s="33"/>
      <c r="T23" s="4"/>
      <c r="U23" s="4"/>
      <c r="V23" s="4"/>
      <c r="W23" s="4"/>
      <c r="X23" s="29">
        <f t="shared" si="1"/>
        <v>0</v>
      </c>
    </row>
    <row r="24" spans="2:24" s="32" customFormat="1" ht="44.25" customHeight="1" x14ac:dyDescent="0.45">
      <c r="B24" s="63"/>
      <c r="C24" s="44"/>
      <c r="D24" s="4"/>
      <c r="E24" s="4"/>
      <c r="F24" s="49"/>
      <c r="G24" s="36"/>
      <c r="H24" s="3"/>
      <c r="I24" s="35"/>
      <c r="J24" s="36"/>
      <c r="K24" s="3"/>
      <c r="L24" s="3"/>
      <c r="M24" s="31"/>
      <c r="N24" s="33"/>
      <c r="O24" s="28"/>
      <c r="P24" s="28"/>
      <c r="Q24" s="28">
        <f t="shared" si="0"/>
        <v>0</v>
      </c>
      <c r="R24" s="34"/>
      <c r="S24" s="33"/>
      <c r="T24" s="4"/>
      <c r="U24" s="4"/>
      <c r="V24" s="4"/>
      <c r="W24" s="4"/>
      <c r="X24" s="29">
        <f t="shared" si="1"/>
        <v>0</v>
      </c>
    </row>
    <row r="25" spans="2:24" s="32" customFormat="1" ht="44.25" customHeight="1" thickBot="1" x14ac:dyDescent="0.5">
      <c r="B25" s="64"/>
      <c r="C25" s="45"/>
      <c r="D25" s="38"/>
      <c r="E25" s="38"/>
      <c r="F25" s="50"/>
      <c r="G25" s="47"/>
      <c r="H25" s="40"/>
      <c r="I25" s="246"/>
      <c r="J25" s="247"/>
      <c r="K25" s="40"/>
      <c r="L25" s="40"/>
      <c r="M25" s="41"/>
      <c r="N25" s="37"/>
      <c r="O25" s="42"/>
      <c r="P25" s="42"/>
      <c r="Q25" s="42">
        <f t="shared" si="0"/>
        <v>0</v>
      </c>
      <c r="R25" s="39"/>
      <c r="S25" s="37"/>
      <c r="T25" s="38"/>
      <c r="U25" s="38"/>
      <c r="V25" s="38"/>
      <c r="W25" s="38"/>
      <c r="X25" s="43">
        <f t="shared" si="1"/>
        <v>0</v>
      </c>
    </row>
    <row r="29" spans="2:24" hidden="1" x14ac:dyDescent="0.45">
      <c r="O29" s="1">
        <v>1</v>
      </c>
      <c r="R29" s="1" t="s">
        <v>198</v>
      </c>
    </row>
    <row r="30" spans="2:24" hidden="1" x14ac:dyDescent="0.45">
      <c r="O30" s="1">
        <v>2</v>
      </c>
      <c r="R30" s="1" t="s">
        <v>199</v>
      </c>
    </row>
    <row r="31" spans="2:24" hidden="1" x14ac:dyDescent="0.45">
      <c r="O31" s="1">
        <v>3</v>
      </c>
      <c r="R31" s="1" t="s">
        <v>200</v>
      </c>
    </row>
    <row r="32" spans="2:24" hidden="1" x14ac:dyDescent="0.45">
      <c r="R32" s="1" t="s">
        <v>201</v>
      </c>
    </row>
    <row r="33" ht="15" customHeight="1" x14ac:dyDescent="0.45"/>
  </sheetData>
  <mergeCells count="43">
    <mergeCell ref="B2:F2"/>
    <mergeCell ref="C4:D4"/>
    <mergeCell ref="H4:I4"/>
    <mergeCell ref="J4:J7"/>
    <mergeCell ref="H5:I5"/>
    <mergeCell ref="H6:I6"/>
    <mergeCell ref="H7:I7"/>
    <mergeCell ref="C5:D7"/>
    <mergeCell ref="V11:X11"/>
    <mergeCell ref="H11:H12"/>
    <mergeCell ref="I11:J12"/>
    <mergeCell ref="K11:M11"/>
    <mergeCell ref="N11:N12"/>
    <mergeCell ref="O11:O12"/>
    <mergeCell ref="P11:P12"/>
    <mergeCell ref="Q11:Q12"/>
    <mergeCell ref="R11:R12"/>
    <mergeCell ref="S11:S12"/>
    <mergeCell ref="T11:T12"/>
    <mergeCell ref="U11:U12"/>
    <mergeCell ref="N9:R9"/>
    <mergeCell ref="S9:X9"/>
    <mergeCell ref="B10:F10"/>
    <mergeCell ref="G10:M10"/>
    <mergeCell ref="N10:R10"/>
    <mergeCell ref="S10:X10"/>
    <mergeCell ref="B9:F9"/>
    <mergeCell ref="G9:M9"/>
    <mergeCell ref="I13:J13"/>
    <mergeCell ref="I15:J15"/>
    <mergeCell ref="I16:J16"/>
    <mergeCell ref="I17:J17"/>
    <mergeCell ref="G11:G12"/>
    <mergeCell ref="B11:B12"/>
    <mergeCell ref="C11:C12"/>
    <mergeCell ref="D11:D12"/>
    <mergeCell ref="E11:E12"/>
    <mergeCell ref="F11:F12"/>
    <mergeCell ref="I21:J21"/>
    <mergeCell ref="I22:J22"/>
    <mergeCell ref="I25:J25"/>
    <mergeCell ref="I18:J18"/>
    <mergeCell ref="I20:J20"/>
  </mergeCells>
  <conditionalFormatting sqref="G13:G25">
    <cfRule type="cellIs" dxfId="31" priority="13" operator="equal">
      <formula>"N/A"</formula>
    </cfRule>
    <cfRule type="cellIs" dxfId="30" priority="14" operator="equal">
      <formula>"CNP"</formula>
    </cfRule>
    <cfRule type="cellIs" dxfId="29" priority="15" operator="equal">
      <formula>"CP"</formula>
    </cfRule>
    <cfRule type="cellIs" dxfId="28" priority="16" operator="equal">
      <formula>"C"</formula>
    </cfRule>
  </conditionalFormatting>
  <conditionalFormatting sqref="Q13:Q25">
    <cfRule type="cellIs" dxfId="27" priority="5" operator="between">
      <formula>1</formula>
      <formula>2</formula>
    </cfRule>
    <cfRule type="cellIs" dxfId="26" priority="6" operator="equal">
      <formula>3</formula>
    </cfRule>
    <cfRule type="cellIs" dxfId="25" priority="7" operator="between">
      <formula>4</formula>
      <formula>6</formula>
    </cfRule>
    <cfRule type="cellIs" dxfId="24" priority="8" operator="equal">
      <formula>9</formula>
    </cfRule>
  </conditionalFormatting>
  <conditionalFormatting sqref="R13:R25">
    <cfRule type="cellIs" dxfId="23" priority="9" operator="equal">
      <formula>"Monitoring"</formula>
    </cfRule>
    <cfRule type="cellIs" dxfId="22" priority="10" operator="equal">
      <formula>"Modification"</formula>
    </cfRule>
    <cfRule type="cellIs" dxfId="21" priority="11" operator="equal">
      <formula>"Retention"</formula>
    </cfRule>
    <cfRule type="cellIs" dxfId="20" priority="12" operator="equal">
      <formula>"Accepted"</formula>
    </cfRule>
  </conditionalFormatting>
  <conditionalFormatting sqref="X13:X25">
    <cfRule type="cellIs" dxfId="19" priority="1" operator="between">
      <formula>1</formula>
      <formula>2</formula>
    </cfRule>
    <cfRule type="cellIs" dxfId="18" priority="2" operator="equal">
      <formula>3</formula>
    </cfRule>
    <cfRule type="cellIs" dxfId="17" priority="3" operator="between">
      <formula>4</formula>
      <formula>6</formula>
    </cfRule>
    <cfRule type="cellIs" dxfId="16" priority="4" operator="equal">
      <formula>9</formula>
    </cfRule>
  </conditionalFormatting>
  <dataValidations count="3">
    <dataValidation type="list" allowBlank="1" showInputMessage="1" showErrorMessage="1" sqref="O13:P25 V13:W25" xr:uid="{8418A05D-BF55-4E79-8619-E7C5F9F69E19}">
      <formula1>$O$29:$O$31</formula1>
    </dataValidation>
    <dataValidation type="list" allowBlank="1" showInputMessage="1" showErrorMessage="1" sqref="R13:R25" xr:uid="{3C2182FB-727F-44F4-8E62-83753EA99E78}">
      <formula1>$R$29:$R$33</formula1>
    </dataValidation>
    <dataValidation type="list" allowBlank="1" showInputMessage="1" showErrorMessage="1" sqref="G13:G25" xr:uid="{3829E13A-D5CF-4D16-9127-390F16DFB388}">
      <formula1>$G$4:$G$7</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766E1-F5F6-46C1-9F2F-F0B9FB34CDDB}">
  <dimension ref="B1:X33"/>
  <sheetViews>
    <sheetView showGridLines="0" zoomScale="110" zoomScaleNormal="110" workbookViewId="0">
      <selection activeCell="K11" sqref="K11:M11"/>
    </sheetView>
  </sheetViews>
  <sheetFormatPr defaultColWidth="9.1328125" defaultRowHeight="13.5" x14ac:dyDescent="0.45"/>
  <cols>
    <col min="1" max="1" width="9.1328125" style="1"/>
    <col min="2" max="2" width="8" style="1" customWidth="1"/>
    <col min="3" max="3" width="11.53125" style="1" customWidth="1"/>
    <col min="4" max="4" width="31.46484375" style="1" customWidth="1"/>
    <col min="5" max="5" width="47.1328125" style="1" customWidth="1"/>
    <col min="6" max="6" width="36" style="1" customWidth="1"/>
    <col min="7" max="7" width="8.86328125" style="1" customWidth="1"/>
    <col min="8" max="8" width="11.86328125" style="1" customWidth="1"/>
    <col min="9" max="9" width="15.1328125" style="1" customWidth="1"/>
    <col min="10" max="10" width="34.53125" style="1" customWidth="1"/>
    <col min="11" max="11" width="22.6640625" style="1" customWidth="1"/>
    <col min="12" max="12" width="11.1328125" style="1" customWidth="1"/>
    <col min="13" max="13" width="9.1328125" style="1" customWidth="1"/>
    <col min="14" max="14" width="28.33203125" style="1" customWidth="1"/>
    <col min="15" max="15" width="13.33203125" style="1" customWidth="1"/>
    <col min="16" max="16" width="13" style="1" customWidth="1"/>
    <col min="17" max="17" width="11" style="1" customWidth="1"/>
    <col min="18" max="18" width="18.33203125" style="1" customWidth="1"/>
    <col min="19" max="19" width="44.1328125" style="1" customWidth="1"/>
    <col min="20" max="20" width="14.1328125" style="1" customWidth="1"/>
    <col min="21" max="21" width="20.86328125" style="1" customWidth="1"/>
    <col min="22" max="24" width="11.1328125" style="1" customWidth="1"/>
    <col min="25" max="16384" width="9.1328125" style="1"/>
  </cols>
  <sheetData>
    <row r="1" spans="2:24" ht="13.9" thickBot="1" x14ac:dyDescent="0.5"/>
    <row r="2" spans="2:24" ht="42" customHeight="1" thickBot="1" x14ac:dyDescent="0.5">
      <c r="B2" s="248" t="s">
        <v>244</v>
      </c>
      <c r="C2" s="249"/>
      <c r="D2" s="249"/>
      <c r="E2" s="249"/>
      <c r="F2" s="250"/>
      <c r="G2" s="20"/>
      <c r="H2" s="20"/>
      <c r="I2" s="19"/>
    </row>
    <row r="3" spans="2:24" ht="13.9" thickBot="1" x14ac:dyDescent="0.5"/>
    <row r="4" spans="2:24" ht="20.25" customHeight="1" x14ac:dyDescent="0.45">
      <c r="B4" s="89" t="s">
        <v>245</v>
      </c>
      <c r="C4" s="287" t="s">
        <v>250</v>
      </c>
      <c r="D4" s="288"/>
      <c r="G4" s="21" t="s">
        <v>21</v>
      </c>
      <c r="H4" s="256" t="s">
        <v>22</v>
      </c>
      <c r="I4" s="257"/>
      <c r="J4" s="271" t="s">
        <v>23</v>
      </c>
    </row>
    <row r="5" spans="2:24" ht="20.25" customHeight="1" x14ac:dyDescent="0.45">
      <c r="B5" s="293"/>
      <c r="C5" s="289" t="s">
        <v>247</v>
      </c>
      <c r="D5" s="290"/>
      <c r="E5" s="88"/>
      <c r="G5" s="22" t="s">
        <v>25</v>
      </c>
      <c r="H5" s="258" t="s">
        <v>26</v>
      </c>
      <c r="I5" s="259"/>
      <c r="J5" s="254"/>
    </row>
    <row r="6" spans="2:24" ht="20.25" customHeight="1" x14ac:dyDescent="0.45">
      <c r="B6" s="293"/>
      <c r="C6" s="289"/>
      <c r="D6" s="290"/>
      <c r="E6" s="88"/>
      <c r="G6" s="23" t="s">
        <v>27</v>
      </c>
      <c r="H6" s="258" t="s">
        <v>28</v>
      </c>
      <c r="I6" s="259"/>
      <c r="J6" s="254"/>
    </row>
    <row r="7" spans="2:24" ht="20.25" customHeight="1" thickBot="1" x14ac:dyDescent="0.5">
      <c r="B7" s="294"/>
      <c r="C7" s="291"/>
      <c r="D7" s="292"/>
      <c r="E7" s="88"/>
      <c r="G7" s="24" t="s">
        <v>29</v>
      </c>
      <c r="H7" s="260" t="s">
        <v>30</v>
      </c>
      <c r="I7" s="261"/>
      <c r="J7" s="255"/>
    </row>
    <row r="8" spans="2:24" ht="13.9" thickBot="1" x14ac:dyDescent="0.5"/>
    <row r="9" spans="2:24" ht="29.25" customHeight="1" x14ac:dyDescent="0.45">
      <c r="B9" s="278" t="s">
        <v>31</v>
      </c>
      <c r="C9" s="279"/>
      <c r="D9" s="279"/>
      <c r="E9" s="280"/>
      <c r="F9" s="281"/>
      <c r="G9" s="251" t="s">
        <v>32</v>
      </c>
      <c r="H9" s="251"/>
      <c r="I9" s="251"/>
      <c r="J9" s="251"/>
      <c r="K9" s="251"/>
      <c r="L9" s="251"/>
      <c r="M9" s="252"/>
      <c r="N9" s="262" t="s">
        <v>31</v>
      </c>
      <c r="O9" s="222"/>
      <c r="P9" s="222"/>
      <c r="Q9" s="222"/>
      <c r="R9" s="223"/>
      <c r="S9" s="262" t="s">
        <v>33</v>
      </c>
      <c r="T9" s="222"/>
      <c r="U9" s="222"/>
      <c r="V9" s="222"/>
      <c r="W9" s="222"/>
      <c r="X9" s="223"/>
    </row>
    <row r="10" spans="2:24" s="5" customFormat="1" ht="42" customHeight="1" x14ac:dyDescent="0.45">
      <c r="B10" s="270" t="s">
        <v>248</v>
      </c>
      <c r="C10" s="234"/>
      <c r="D10" s="234"/>
      <c r="E10" s="235"/>
      <c r="F10" s="277"/>
      <c r="G10" s="236" t="s">
        <v>36</v>
      </c>
      <c r="H10" s="236"/>
      <c r="I10" s="236"/>
      <c r="J10" s="236"/>
      <c r="K10" s="236"/>
      <c r="L10" s="236"/>
      <c r="M10" s="237"/>
      <c r="N10" s="265" t="s">
        <v>37</v>
      </c>
      <c r="O10" s="266"/>
      <c r="P10" s="266"/>
      <c r="Q10" s="266"/>
      <c r="R10" s="267"/>
      <c r="S10" s="265" t="s">
        <v>38</v>
      </c>
      <c r="T10" s="266"/>
      <c r="U10" s="266"/>
      <c r="V10" s="266"/>
      <c r="W10" s="266"/>
      <c r="X10" s="267"/>
    </row>
    <row r="11" spans="2:24" s="5" customFormat="1" ht="38.25" customHeight="1" x14ac:dyDescent="0.45">
      <c r="B11" s="274" t="s">
        <v>251</v>
      </c>
      <c r="C11" s="239" t="s">
        <v>40</v>
      </c>
      <c r="D11" s="241" t="s">
        <v>41</v>
      </c>
      <c r="E11" s="241" t="s">
        <v>42</v>
      </c>
      <c r="F11" s="275" t="s">
        <v>35</v>
      </c>
      <c r="G11" s="218" t="s">
        <v>43</v>
      </c>
      <c r="H11" s="220" t="s">
        <v>44</v>
      </c>
      <c r="I11" s="269" t="s">
        <v>205</v>
      </c>
      <c r="J11" s="218"/>
      <c r="K11" s="245" t="s">
        <v>364</v>
      </c>
      <c r="L11" s="236"/>
      <c r="M11" s="237"/>
      <c r="N11" s="263" t="s">
        <v>47</v>
      </c>
      <c r="O11" s="241" t="s">
        <v>48</v>
      </c>
      <c r="P11" s="241" t="s">
        <v>49</v>
      </c>
      <c r="Q11" s="241" t="s">
        <v>50</v>
      </c>
      <c r="R11" s="224" t="s">
        <v>51</v>
      </c>
      <c r="S11" s="263" t="s">
        <v>52</v>
      </c>
      <c r="T11" s="241" t="s">
        <v>53</v>
      </c>
      <c r="U11" s="241" t="s">
        <v>54</v>
      </c>
      <c r="V11" s="235" t="s">
        <v>55</v>
      </c>
      <c r="W11" s="266"/>
      <c r="X11" s="267"/>
    </row>
    <row r="12" spans="2:24" s="5" customFormat="1" ht="38.25" customHeight="1" x14ac:dyDescent="0.45">
      <c r="B12" s="274"/>
      <c r="C12" s="240"/>
      <c r="D12" s="242"/>
      <c r="E12" s="242"/>
      <c r="F12" s="276"/>
      <c r="G12" s="219"/>
      <c r="H12" s="221"/>
      <c r="I12" s="244"/>
      <c r="J12" s="219"/>
      <c r="K12" s="6" t="s">
        <v>56</v>
      </c>
      <c r="L12" s="6" t="s">
        <v>57</v>
      </c>
      <c r="M12" s="8" t="s">
        <v>58</v>
      </c>
      <c r="N12" s="264"/>
      <c r="O12" s="242"/>
      <c r="P12" s="242"/>
      <c r="Q12" s="242"/>
      <c r="R12" s="226"/>
      <c r="S12" s="264"/>
      <c r="T12" s="242"/>
      <c r="U12" s="242"/>
      <c r="V12" s="7" t="s">
        <v>48</v>
      </c>
      <c r="W12" s="7" t="s">
        <v>49</v>
      </c>
      <c r="X12" s="11" t="s">
        <v>50</v>
      </c>
    </row>
    <row r="13" spans="2:24" s="32" customFormat="1" ht="44.25" customHeight="1" x14ac:dyDescent="0.45">
      <c r="B13" s="63"/>
      <c r="C13" s="44" t="s">
        <v>252</v>
      </c>
      <c r="D13" s="4"/>
      <c r="E13" s="4"/>
      <c r="F13" s="49"/>
      <c r="G13" s="36"/>
      <c r="H13" s="3"/>
      <c r="I13" s="214"/>
      <c r="J13" s="215"/>
      <c r="K13" s="3"/>
      <c r="L13" s="3"/>
      <c r="M13" s="31"/>
      <c r="N13" s="33"/>
      <c r="O13" s="28"/>
      <c r="P13" s="28"/>
      <c r="Q13" s="28">
        <f t="shared" ref="Q13:Q25" si="0">O13*P13</f>
        <v>0</v>
      </c>
      <c r="R13" s="34"/>
      <c r="S13" s="33"/>
      <c r="T13" s="4"/>
      <c r="U13" s="4"/>
      <c r="V13" s="4"/>
      <c r="W13" s="4"/>
      <c r="X13" s="29">
        <f t="shared" ref="X13:X25" si="1">V13*W13</f>
        <v>0</v>
      </c>
    </row>
    <row r="14" spans="2:24" s="32" customFormat="1" ht="44.25" customHeight="1" x14ac:dyDescent="0.45">
      <c r="B14" s="63"/>
      <c r="C14" s="44"/>
      <c r="D14" s="4"/>
      <c r="E14" s="4"/>
      <c r="F14" s="49"/>
      <c r="G14" s="36"/>
      <c r="H14" s="3"/>
      <c r="I14" s="35"/>
      <c r="J14" s="36"/>
      <c r="K14" s="3"/>
      <c r="L14" s="3"/>
      <c r="M14" s="31"/>
      <c r="N14" s="33"/>
      <c r="O14" s="28"/>
      <c r="P14" s="28"/>
      <c r="Q14" s="28">
        <f t="shared" si="0"/>
        <v>0</v>
      </c>
      <c r="R14" s="34"/>
      <c r="S14" s="33"/>
      <c r="T14" s="4"/>
      <c r="U14" s="4"/>
      <c r="V14" s="4"/>
      <c r="W14" s="4"/>
      <c r="X14" s="29">
        <f t="shared" si="1"/>
        <v>0</v>
      </c>
    </row>
    <row r="15" spans="2:24" s="32" customFormat="1" ht="44.25" customHeight="1" x14ac:dyDescent="0.45">
      <c r="B15" s="63"/>
      <c r="C15" s="44"/>
      <c r="D15" s="4"/>
      <c r="E15" s="4"/>
      <c r="F15" s="49"/>
      <c r="G15" s="36"/>
      <c r="H15" s="3"/>
      <c r="I15" s="214"/>
      <c r="J15" s="215"/>
      <c r="K15" s="3"/>
      <c r="L15" s="3"/>
      <c r="M15" s="31"/>
      <c r="N15" s="33"/>
      <c r="O15" s="28"/>
      <c r="P15" s="28"/>
      <c r="Q15" s="28">
        <f t="shared" si="0"/>
        <v>0</v>
      </c>
      <c r="R15" s="34"/>
      <c r="S15" s="33"/>
      <c r="T15" s="4"/>
      <c r="U15" s="4"/>
      <c r="V15" s="4"/>
      <c r="W15" s="4"/>
      <c r="X15" s="29">
        <f t="shared" si="1"/>
        <v>0</v>
      </c>
    </row>
    <row r="16" spans="2:24" s="32" customFormat="1" ht="44.25" customHeight="1" x14ac:dyDescent="0.45">
      <c r="B16" s="63"/>
      <c r="C16" s="44"/>
      <c r="D16" s="4"/>
      <c r="E16" s="4"/>
      <c r="F16" s="49"/>
      <c r="G16" s="36"/>
      <c r="H16" s="3"/>
      <c r="I16" s="214"/>
      <c r="J16" s="215"/>
      <c r="K16" s="3"/>
      <c r="L16" s="3"/>
      <c r="M16" s="31"/>
      <c r="N16" s="33"/>
      <c r="O16" s="28"/>
      <c r="P16" s="28"/>
      <c r="Q16" s="28">
        <f t="shared" si="0"/>
        <v>0</v>
      </c>
      <c r="R16" s="34"/>
      <c r="S16" s="33"/>
      <c r="T16" s="4"/>
      <c r="U16" s="4"/>
      <c r="V16" s="4"/>
      <c r="W16" s="4"/>
      <c r="X16" s="29">
        <f t="shared" si="1"/>
        <v>0</v>
      </c>
    </row>
    <row r="17" spans="2:24" s="32" customFormat="1" ht="44.25" customHeight="1" x14ac:dyDescent="0.45">
      <c r="B17" s="63"/>
      <c r="C17" s="44"/>
      <c r="D17" s="4"/>
      <c r="E17" s="4"/>
      <c r="F17" s="49"/>
      <c r="G17" s="36"/>
      <c r="H17" s="3"/>
      <c r="I17" s="214"/>
      <c r="J17" s="215"/>
      <c r="K17" s="3"/>
      <c r="L17" s="3"/>
      <c r="M17" s="31"/>
      <c r="N17" s="33"/>
      <c r="O17" s="28"/>
      <c r="P17" s="28"/>
      <c r="Q17" s="28">
        <f t="shared" si="0"/>
        <v>0</v>
      </c>
      <c r="R17" s="34"/>
      <c r="S17" s="33"/>
      <c r="T17" s="4"/>
      <c r="U17" s="4"/>
      <c r="V17" s="4"/>
      <c r="W17" s="4"/>
      <c r="X17" s="29">
        <f t="shared" si="1"/>
        <v>0</v>
      </c>
    </row>
    <row r="18" spans="2:24" s="32" customFormat="1" ht="44.25" customHeight="1" x14ac:dyDescent="0.45">
      <c r="B18" s="63"/>
      <c r="C18" s="44"/>
      <c r="D18" s="4"/>
      <c r="E18" s="4"/>
      <c r="F18" s="49"/>
      <c r="G18" s="36"/>
      <c r="H18" s="3"/>
      <c r="I18" s="214"/>
      <c r="J18" s="215"/>
      <c r="K18" s="3"/>
      <c r="L18" s="3"/>
      <c r="M18" s="31"/>
      <c r="N18" s="33"/>
      <c r="O18" s="28"/>
      <c r="P18" s="28"/>
      <c r="Q18" s="28">
        <f t="shared" si="0"/>
        <v>0</v>
      </c>
      <c r="R18" s="34"/>
      <c r="S18" s="33"/>
      <c r="T18" s="4"/>
      <c r="U18" s="4"/>
      <c r="V18" s="4"/>
      <c r="W18" s="4"/>
      <c r="X18" s="29">
        <f t="shared" si="1"/>
        <v>0</v>
      </c>
    </row>
    <row r="19" spans="2:24" s="32" customFormat="1" ht="44.25" customHeight="1" x14ac:dyDescent="0.45">
      <c r="B19" s="63"/>
      <c r="C19" s="44"/>
      <c r="D19" s="4"/>
      <c r="E19" s="4"/>
      <c r="F19" s="49"/>
      <c r="G19" s="36"/>
      <c r="H19" s="3"/>
      <c r="I19" s="35"/>
      <c r="J19" s="36"/>
      <c r="K19" s="3"/>
      <c r="L19" s="3"/>
      <c r="M19" s="31"/>
      <c r="N19" s="33"/>
      <c r="O19" s="28"/>
      <c r="P19" s="28"/>
      <c r="Q19" s="28">
        <f t="shared" si="0"/>
        <v>0</v>
      </c>
      <c r="R19" s="34"/>
      <c r="S19" s="33"/>
      <c r="T19" s="4"/>
      <c r="U19" s="4"/>
      <c r="V19" s="4"/>
      <c r="W19" s="4"/>
      <c r="X19" s="29">
        <f t="shared" si="1"/>
        <v>0</v>
      </c>
    </row>
    <row r="20" spans="2:24" s="32" customFormat="1" ht="44.25" customHeight="1" x14ac:dyDescent="0.45">
      <c r="B20" s="63"/>
      <c r="C20" s="44"/>
      <c r="D20" s="4"/>
      <c r="E20" s="4"/>
      <c r="F20" s="49"/>
      <c r="G20" s="36"/>
      <c r="H20" s="3"/>
      <c r="I20" s="214"/>
      <c r="J20" s="215"/>
      <c r="K20" s="3"/>
      <c r="L20" s="3"/>
      <c r="M20" s="31"/>
      <c r="N20" s="33"/>
      <c r="O20" s="28"/>
      <c r="P20" s="28"/>
      <c r="Q20" s="28">
        <f t="shared" si="0"/>
        <v>0</v>
      </c>
      <c r="R20" s="34"/>
      <c r="S20" s="33"/>
      <c r="T20" s="4"/>
      <c r="U20" s="4"/>
      <c r="V20" s="4"/>
      <c r="W20" s="4"/>
      <c r="X20" s="29">
        <f t="shared" si="1"/>
        <v>0</v>
      </c>
    </row>
    <row r="21" spans="2:24" s="32" customFormat="1" ht="44.25" customHeight="1" x14ac:dyDescent="0.45">
      <c r="B21" s="63"/>
      <c r="C21" s="44"/>
      <c r="D21" s="4"/>
      <c r="E21" s="4"/>
      <c r="F21" s="49"/>
      <c r="G21" s="36"/>
      <c r="H21" s="3"/>
      <c r="I21" s="214"/>
      <c r="J21" s="215"/>
      <c r="K21" s="3"/>
      <c r="L21" s="3"/>
      <c r="M21" s="31"/>
      <c r="N21" s="33"/>
      <c r="O21" s="28"/>
      <c r="P21" s="28"/>
      <c r="Q21" s="28">
        <f t="shared" si="0"/>
        <v>0</v>
      </c>
      <c r="R21" s="34"/>
      <c r="S21" s="33"/>
      <c r="T21" s="4"/>
      <c r="U21" s="4"/>
      <c r="V21" s="4"/>
      <c r="W21" s="4"/>
      <c r="X21" s="29">
        <f t="shared" si="1"/>
        <v>0</v>
      </c>
    </row>
    <row r="22" spans="2:24" s="32" customFormat="1" ht="44.25" customHeight="1" x14ac:dyDescent="0.45">
      <c r="B22" s="63"/>
      <c r="C22" s="44"/>
      <c r="D22" s="4"/>
      <c r="E22" s="4"/>
      <c r="F22" s="49"/>
      <c r="G22" s="36"/>
      <c r="H22" s="3"/>
      <c r="I22" s="214"/>
      <c r="J22" s="215"/>
      <c r="K22" s="3"/>
      <c r="L22" s="3"/>
      <c r="M22" s="31"/>
      <c r="N22" s="33"/>
      <c r="O22" s="28"/>
      <c r="P22" s="28"/>
      <c r="Q22" s="28">
        <f t="shared" si="0"/>
        <v>0</v>
      </c>
      <c r="R22" s="34"/>
      <c r="S22" s="33"/>
      <c r="T22" s="4"/>
      <c r="U22" s="4"/>
      <c r="V22" s="4"/>
      <c r="W22" s="4"/>
      <c r="X22" s="29">
        <f t="shared" si="1"/>
        <v>0</v>
      </c>
    </row>
    <row r="23" spans="2:24" s="32" customFormat="1" ht="44.25" customHeight="1" x14ac:dyDescent="0.45">
      <c r="B23" s="63"/>
      <c r="C23" s="44"/>
      <c r="D23" s="4"/>
      <c r="E23" s="4"/>
      <c r="F23" s="49"/>
      <c r="G23" s="36"/>
      <c r="H23" s="3"/>
      <c r="I23" s="35"/>
      <c r="J23" s="36"/>
      <c r="K23" s="3"/>
      <c r="L23" s="3"/>
      <c r="M23" s="31"/>
      <c r="N23" s="33"/>
      <c r="O23" s="28"/>
      <c r="P23" s="28"/>
      <c r="Q23" s="28">
        <f t="shared" si="0"/>
        <v>0</v>
      </c>
      <c r="R23" s="34"/>
      <c r="S23" s="33"/>
      <c r="T23" s="4"/>
      <c r="U23" s="4"/>
      <c r="V23" s="4"/>
      <c r="W23" s="4"/>
      <c r="X23" s="29">
        <f t="shared" si="1"/>
        <v>0</v>
      </c>
    </row>
    <row r="24" spans="2:24" s="32" customFormat="1" ht="44.25" customHeight="1" x14ac:dyDescent="0.45">
      <c r="B24" s="63"/>
      <c r="C24" s="44"/>
      <c r="D24" s="4"/>
      <c r="E24" s="4"/>
      <c r="F24" s="49"/>
      <c r="G24" s="36"/>
      <c r="H24" s="3"/>
      <c r="I24" s="35"/>
      <c r="J24" s="36"/>
      <c r="K24" s="3"/>
      <c r="L24" s="3"/>
      <c r="M24" s="31"/>
      <c r="N24" s="33"/>
      <c r="O24" s="28"/>
      <c r="P24" s="28"/>
      <c r="Q24" s="28">
        <f t="shared" si="0"/>
        <v>0</v>
      </c>
      <c r="R24" s="34"/>
      <c r="S24" s="33"/>
      <c r="T24" s="4"/>
      <c r="U24" s="4"/>
      <c r="V24" s="4"/>
      <c r="W24" s="4"/>
      <c r="X24" s="29">
        <f t="shared" si="1"/>
        <v>0</v>
      </c>
    </row>
    <row r="25" spans="2:24" s="32" customFormat="1" ht="44.25" customHeight="1" thickBot="1" x14ac:dyDescent="0.5">
      <c r="B25" s="64"/>
      <c r="C25" s="45"/>
      <c r="D25" s="38"/>
      <c r="E25" s="38"/>
      <c r="F25" s="50"/>
      <c r="G25" s="47"/>
      <c r="H25" s="40"/>
      <c r="I25" s="246"/>
      <c r="J25" s="247"/>
      <c r="K25" s="40"/>
      <c r="L25" s="40"/>
      <c r="M25" s="41"/>
      <c r="N25" s="37"/>
      <c r="O25" s="42"/>
      <c r="P25" s="42"/>
      <c r="Q25" s="42">
        <f t="shared" si="0"/>
        <v>0</v>
      </c>
      <c r="R25" s="39"/>
      <c r="S25" s="37"/>
      <c r="T25" s="38"/>
      <c r="U25" s="38"/>
      <c r="V25" s="38"/>
      <c r="W25" s="38"/>
      <c r="X25" s="43">
        <f t="shared" si="1"/>
        <v>0</v>
      </c>
    </row>
    <row r="29" spans="2:24" hidden="1" x14ac:dyDescent="0.45">
      <c r="O29" s="1">
        <v>1</v>
      </c>
      <c r="R29" s="1" t="s">
        <v>198</v>
      </c>
    </row>
    <row r="30" spans="2:24" hidden="1" x14ac:dyDescent="0.45">
      <c r="O30" s="1">
        <v>2</v>
      </c>
      <c r="R30" s="1" t="s">
        <v>199</v>
      </c>
    </row>
    <row r="31" spans="2:24" hidden="1" x14ac:dyDescent="0.45">
      <c r="O31" s="1">
        <v>3</v>
      </c>
      <c r="R31" s="1" t="s">
        <v>200</v>
      </c>
    </row>
    <row r="32" spans="2:24" hidden="1" x14ac:dyDescent="0.45">
      <c r="R32" s="1" t="s">
        <v>201</v>
      </c>
    </row>
    <row r="33" ht="15" customHeight="1" x14ac:dyDescent="0.45"/>
  </sheetData>
  <mergeCells count="44">
    <mergeCell ref="J4:J7"/>
    <mergeCell ref="I18:J18"/>
    <mergeCell ref="I20:J20"/>
    <mergeCell ref="I21:J21"/>
    <mergeCell ref="I22:J22"/>
    <mergeCell ref="I25:J25"/>
    <mergeCell ref="R11:R12"/>
    <mergeCell ref="S11:S12"/>
    <mergeCell ref="T11:T12"/>
    <mergeCell ref="U11:U12"/>
    <mergeCell ref="V11:X11"/>
    <mergeCell ref="I13:J13"/>
    <mergeCell ref="I15:J15"/>
    <mergeCell ref="I16:J16"/>
    <mergeCell ref="I17:J17"/>
    <mergeCell ref="I11:J12"/>
    <mergeCell ref="K11:M11"/>
    <mergeCell ref="N11:N12"/>
    <mergeCell ref="O11:O12"/>
    <mergeCell ref="P11:P12"/>
    <mergeCell ref="Q11:Q12"/>
    <mergeCell ref="H11:H12"/>
    <mergeCell ref="E11:E12"/>
    <mergeCell ref="B9:F9"/>
    <mergeCell ref="G9:M9"/>
    <mergeCell ref="N9:R9"/>
    <mergeCell ref="B11:B12"/>
    <mergeCell ref="C11:C12"/>
    <mergeCell ref="D11:D12"/>
    <mergeCell ref="F11:F12"/>
    <mergeCell ref="G11:G12"/>
    <mergeCell ref="S9:X9"/>
    <mergeCell ref="B10:F10"/>
    <mergeCell ref="G10:M10"/>
    <mergeCell ref="N10:R10"/>
    <mergeCell ref="S10:X10"/>
    <mergeCell ref="B2:F2"/>
    <mergeCell ref="H4:I4"/>
    <mergeCell ref="H5:I5"/>
    <mergeCell ref="H6:I6"/>
    <mergeCell ref="H7:I7"/>
    <mergeCell ref="C4:D4"/>
    <mergeCell ref="C5:D7"/>
    <mergeCell ref="B5:B7"/>
  </mergeCells>
  <conditionalFormatting sqref="G13:G25">
    <cfRule type="cellIs" dxfId="15" priority="13" operator="equal">
      <formula>"N/A"</formula>
    </cfRule>
    <cfRule type="cellIs" dxfId="14" priority="14" operator="equal">
      <formula>"CNP"</formula>
    </cfRule>
    <cfRule type="cellIs" dxfId="13" priority="15" operator="equal">
      <formula>"CP"</formula>
    </cfRule>
    <cfRule type="cellIs" dxfId="12" priority="16" operator="equal">
      <formula>"C"</formula>
    </cfRule>
  </conditionalFormatting>
  <conditionalFormatting sqref="Q13:Q25">
    <cfRule type="cellIs" dxfId="11" priority="5" operator="between">
      <formula>1</formula>
      <formula>2</formula>
    </cfRule>
    <cfRule type="cellIs" dxfId="10" priority="6" operator="equal">
      <formula>3</formula>
    </cfRule>
    <cfRule type="cellIs" dxfId="9" priority="7" operator="between">
      <formula>4</formula>
      <formula>6</formula>
    </cfRule>
    <cfRule type="cellIs" dxfId="8" priority="8" operator="equal">
      <formula>9</formula>
    </cfRule>
  </conditionalFormatting>
  <conditionalFormatting sqref="R13:R25">
    <cfRule type="cellIs" dxfId="7" priority="9" operator="equal">
      <formula>"Monitoring"</formula>
    </cfRule>
    <cfRule type="cellIs" dxfId="6" priority="10" operator="equal">
      <formula>"Modification"</formula>
    </cfRule>
    <cfRule type="cellIs" dxfId="5" priority="11" operator="equal">
      <formula>"Retention"</formula>
    </cfRule>
    <cfRule type="cellIs" dxfId="4" priority="12" operator="equal">
      <formula>"Accepted"</formula>
    </cfRule>
  </conditionalFormatting>
  <conditionalFormatting sqref="X13:X25">
    <cfRule type="cellIs" dxfId="3" priority="1" operator="between">
      <formula>1</formula>
      <formula>2</formula>
    </cfRule>
    <cfRule type="cellIs" dxfId="2" priority="2" operator="equal">
      <formula>3</formula>
    </cfRule>
    <cfRule type="cellIs" dxfId="1" priority="3" operator="between">
      <formula>4</formula>
      <formula>6</formula>
    </cfRule>
    <cfRule type="cellIs" dxfId="0" priority="4" operator="equal">
      <formula>9</formula>
    </cfRule>
  </conditionalFormatting>
  <dataValidations count="3">
    <dataValidation type="list" allowBlank="1" showInputMessage="1" showErrorMessage="1" sqref="G13:G25" xr:uid="{96060983-8080-45EE-B948-38933AEE4F40}">
      <formula1>$G$4:$G$7</formula1>
    </dataValidation>
    <dataValidation type="list" allowBlank="1" showInputMessage="1" showErrorMessage="1" sqref="R13:R25" xr:uid="{1A7E01A7-2C21-4CC1-B8DD-9104944EDE6B}">
      <formula1>$R$29:$R$33</formula1>
    </dataValidation>
    <dataValidation type="list" allowBlank="1" showInputMessage="1" showErrorMessage="1" sqref="O13:P25 V13:W25" xr:uid="{C18E9B38-E36A-4646-88D9-4A9719CDEE59}">
      <formula1>$O$29:$O$31</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92A96-F286-4D43-8C1C-A20CCEA688D4}">
  <dimension ref="B1:M64"/>
  <sheetViews>
    <sheetView showGridLines="0" topLeftCell="A56" zoomScaleNormal="100" workbookViewId="0">
      <selection activeCell="L62" sqref="L62"/>
    </sheetView>
  </sheetViews>
  <sheetFormatPr defaultColWidth="9.1328125" defaultRowHeight="30.75" customHeight="1" x14ac:dyDescent="0.45"/>
  <cols>
    <col min="1" max="1" width="9.1328125" style="68"/>
    <col min="2" max="2" width="22" style="68" customWidth="1"/>
    <col min="3" max="3" width="16.86328125" style="69" customWidth="1"/>
    <col min="4" max="4" width="11.6640625" style="69" customWidth="1"/>
    <col min="5" max="5" width="14.33203125" style="69" customWidth="1"/>
    <col min="6" max="10" width="11.6640625" style="69" customWidth="1"/>
    <col min="11" max="11" width="9.1328125" style="68"/>
    <col min="12" max="12" width="12.1328125" style="68" customWidth="1"/>
    <col min="13" max="13" width="60.33203125" style="68" customWidth="1"/>
    <col min="14" max="16384" width="9.1328125" style="68"/>
  </cols>
  <sheetData>
    <row r="1" spans="2:13" ht="30.75" customHeight="1" thickBot="1" x14ac:dyDescent="0.5"/>
    <row r="2" spans="2:13" ht="28.5" customHeight="1" x14ac:dyDescent="0.6">
      <c r="B2" s="190" t="s">
        <v>327</v>
      </c>
      <c r="C2" s="191"/>
      <c r="D2" s="191"/>
      <c r="E2" s="191"/>
      <c r="F2" s="191"/>
      <c r="G2" s="191"/>
      <c r="H2" s="191"/>
      <c r="I2" s="191"/>
      <c r="J2" s="192"/>
    </row>
    <row r="3" spans="2:13" ht="28.5" customHeight="1" thickBot="1" x14ac:dyDescent="0.5">
      <c r="B3" s="175" t="s">
        <v>328</v>
      </c>
      <c r="C3" s="193"/>
      <c r="D3" s="193"/>
      <c r="E3" s="193"/>
      <c r="F3" s="193"/>
      <c r="G3" s="193"/>
      <c r="H3" s="193"/>
      <c r="I3" s="193"/>
      <c r="J3" s="194"/>
    </row>
    <row r="4" spans="2:13" ht="30.75" customHeight="1" thickBot="1" x14ac:dyDescent="0.5"/>
    <row r="5" spans="2:13" ht="57.75" customHeight="1" thickBot="1" x14ac:dyDescent="0.5">
      <c r="B5" s="97" t="s">
        <v>309</v>
      </c>
      <c r="C5" s="297" t="s">
        <v>345</v>
      </c>
      <c r="D5" s="297"/>
      <c r="E5" s="297"/>
      <c r="F5" s="297"/>
      <c r="G5" s="297"/>
      <c r="H5" s="297"/>
      <c r="I5" s="297"/>
      <c r="J5" s="298"/>
    </row>
    <row r="6" spans="2:13" ht="30.75" customHeight="1" thickBot="1" x14ac:dyDescent="0.5"/>
    <row r="7" spans="2:13" ht="60.75" customHeight="1" x14ac:dyDescent="0.45">
      <c r="B7" s="342" t="s">
        <v>52</v>
      </c>
      <c r="C7" s="343"/>
      <c r="D7" s="104" t="s">
        <v>543</v>
      </c>
      <c r="E7" s="104" t="s">
        <v>351</v>
      </c>
      <c r="F7" s="104" t="s">
        <v>352</v>
      </c>
      <c r="G7" s="104" t="s">
        <v>331</v>
      </c>
      <c r="H7" s="104" t="s">
        <v>332</v>
      </c>
      <c r="I7" s="104" t="s">
        <v>335</v>
      </c>
      <c r="J7" s="105" t="s">
        <v>334</v>
      </c>
      <c r="L7" s="295" t="s">
        <v>353</v>
      </c>
      <c r="M7" s="296"/>
    </row>
    <row r="8" spans="2:13" ht="42.75" customHeight="1" x14ac:dyDescent="0.45">
      <c r="B8" s="310" t="s">
        <v>312</v>
      </c>
      <c r="C8" s="311"/>
      <c r="D8" s="106" t="s">
        <v>350</v>
      </c>
      <c r="E8" s="107" t="s">
        <v>21</v>
      </c>
      <c r="F8" s="107" t="s">
        <v>336</v>
      </c>
      <c r="G8" s="110" t="s">
        <v>29</v>
      </c>
      <c r="H8" s="110" t="s">
        <v>29</v>
      </c>
      <c r="I8" s="111" t="s">
        <v>336</v>
      </c>
      <c r="J8" s="112" t="s">
        <v>336</v>
      </c>
      <c r="L8" s="80" t="s">
        <v>333</v>
      </c>
      <c r="M8" s="127" t="s">
        <v>355</v>
      </c>
    </row>
    <row r="9" spans="2:13" ht="42.75" customHeight="1" x14ac:dyDescent="0.45">
      <c r="B9" s="310" t="s">
        <v>313</v>
      </c>
      <c r="C9" s="311"/>
      <c r="D9" s="107" t="s">
        <v>21</v>
      </c>
      <c r="E9" s="106" t="s">
        <v>333</v>
      </c>
      <c r="F9" s="107" t="s">
        <v>21</v>
      </c>
      <c r="G9" s="109" t="s">
        <v>337</v>
      </c>
      <c r="H9" s="111" t="s">
        <v>336</v>
      </c>
      <c r="I9" s="111" t="s">
        <v>336</v>
      </c>
      <c r="J9" s="112" t="s">
        <v>336</v>
      </c>
      <c r="L9" s="128" t="s">
        <v>337</v>
      </c>
      <c r="M9" s="127" t="s">
        <v>354</v>
      </c>
    </row>
    <row r="10" spans="2:13" ht="42.75" customHeight="1" x14ac:dyDescent="0.45">
      <c r="B10" s="310" t="s">
        <v>338</v>
      </c>
      <c r="C10" s="311"/>
      <c r="D10" s="107" t="s">
        <v>21</v>
      </c>
      <c r="E10" s="106" t="s">
        <v>333</v>
      </c>
      <c r="F10" s="107" t="s">
        <v>21</v>
      </c>
      <c r="G10" s="109" t="s">
        <v>337</v>
      </c>
      <c r="H10" s="111" t="s">
        <v>336</v>
      </c>
      <c r="I10" s="111" t="s">
        <v>336</v>
      </c>
      <c r="J10" s="112" t="s">
        <v>336</v>
      </c>
      <c r="L10" s="129" t="s">
        <v>21</v>
      </c>
      <c r="M10" s="127" t="s">
        <v>356</v>
      </c>
    </row>
    <row r="11" spans="2:13" ht="50.25" customHeight="1" thickBot="1" x14ac:dyDescent="0.5">
      <c r="B11" s="310" t="s">
        <v>347</v>
      </c>
      <c r="C11" s="311"/>
      <c r="D11" s="110" t="s">
        <v>29</v>
      </c>
      <c r="E11" s="111" t="s">
        <v>336</v>
      </c>
      <c r="F11" s="110" t="s">
        <v>29</v>
      </c>
      <c r="G11" s="111" t="s">
        <v>336</v>
      </c>
      <c r="H11" s="110" t="s">
        <v>29</v>
      </c>
      <c r="I11" s="106" t="s">
        <v>333</v>
      </c>
      <c r="J11" s="112" t="s">
        <v>336</v>
      </c>
      <c r="L11" s="130" t="s">
        <v>336</v>
      </c>
      <c r="M11" s="131" t="s">
        <v>357</v>
      </c>
    </row>
    <row r="12" spans="2:13" ht="50.25" customHeight="1" x14ac:dyDescent="0.45">
      <c r="B12" s="310" t="s">
        <v>348</v>
      </c>
      <c r="C12" s="311"/>
      <c r="D12" s="110" t="s">
        <v>29</v>
      </c>
      <c r="E12" s="111" t="s">
        <v>336</v>
      </c>
      <c r="F12" s="110" t="s">
        <v>29</v>
      </c>
      <c r="G12" s="111" t="s">
        <v>336</v>
      </c>
      <c r="H12" s="110" t="s">
        <v>29</v>
      </c>
      <c r="I12" s="111" t="s">
        <v>336</v>
      </c>
      <c r="J12" s="126" t="s">
        <v>333</v>
      </c>
    </row>
    <row r="13" spans="2:13" ht="42.75" customHeight="1" x14ac:dyDescent="0.45">
      <c r="B13" s="310" t="s">
        <v>311</v>
      </c>
      <c r="C13" s="311"/>
      <c r="D13" s="111" t="s">
        <v>336</v>
      </c>
      <c r="E13" s="106" t="s">
        <v>333</v>
      </c>
      <c r="F13" s="107" t="s">
        <v>21</v>
      </c>
      <c r="G13" s="109" t="s">
        <v>337</v>
      </c>
      <c r="H13" s="111" t="s">
        <v>336</v>
      </c>
      <c r="I13" s="107" t="s">
        <v>21</v>
      </c>
      <c r="J13" s="108" t="s">
        <v>21</v>
      </c>
    </row>
    <row r="14" spans="2:13" ht="42.75" customHeight="1" x14ac:dyDescent="0.45">
      <c r="B14" s="310" t="s">
        <v>38</v>
      </c>
      <c r="C14" s="311"/>
      <c r="D14" s="107" t="s">
        <v>21</v>
      </c>
      <c r="E14" s="106" t="s">
        <v>333</v>
      </c>
      <c r="F14" s="107" t="s">
        <v>21</v>
      </c>
      <c r="G14" s="109" t="s">
        <v>337</v>
      </c>
      <c r="H14" s="111" t="s">
        <v>336</v>
      </c>
      <c r="I14" s="107" t="s">
        <v>21</v>
      </c>
      <c r="J14" s="108" t="s">
        <v>21</v>
      </c>
    </row>
    <row r="15" spans="2:13" ht="42.75" customHeight="1" x14ac:dyDescent="0.45">
      <c r="B15" s="310" t="s">
        <v>340</v>
      </c>
      <c r="C15" s="311"/>
      <c r="D15" s="110" t="s">
        <v>29</v>
      </c>
      <c r="E15" s="106" t="s">
        <v>333</v>
      </c>
      <c r="F15" s="107" t="s">
        <v>21</v>
      </c>
      <c r="G15" s="109" t="s">
        <v>337</v>
      </c>
      <c r="H15" s="111" t="s">
        <v>336</v>
      </c>
      <c r="I15" s="107" t="s">
        <v>21</v>
      </c>
      <c r="J15" s="108" t="s">
        <v>21</v>
      </c>
    </row>
    <row r="16" spans="2:13" ht="42.75" customHeight="1" x14ac:dyDescent="0.45">
      <c r="B16" s="314" t="s">
        <v>344</v>
      </c>
      <c r="C16" s="315"/>
      <c r="D16" s="107" t="s">
        <v>21</v>
      </c>
      <c r="E16" s="106" t="s">
        <v>333</v>
      </c>
      <c r="F16" s="107" t="s">
        <v>21</v>
      </c>
      <c r="G16" s="109" t="s">
        <v>337</v>
      </c>
      <c r="H16" s="111" t="s">
        <v>336</v>
      </c>
      <c r="I16" s="107" t="s">
        <v>21</v>
      </c>
      <c r="J16" s="108" t="s">
        <v>21</v>
      </c>
    </row>
    <row r="17" spans="2:10" ht="42.75" customHeight="1" x14ac:dyDescent="0.45">
      <c r="B17" s="314" t="s">
        <v>339</v>
      </c>
      <c r="C17" s="315"/>
      <c r="D17" s="107" t="s">
        <v>21</v>
      </c>
      <c r="E17" s="106" t="s">
        <v>333</v>
      </c>
      <c r="F17" s="107" t="s">
        <v>21</v>
      </c>
      <c r="G17" s="109" t="s">
        <v>337</v>
      </c>
      <c r="H17" s="111" t="s">
        <v>336</v>
      </c>
      <c r="I17" s="107" t="s">
        <v>21</v>
      </c>
      <c r="J17" s="108" t="s">
        <v>21</v>
      </c>
    </row>
    <row r="18" spans="2:10" ht="42.75" customHeight="1" x14ac:dyDescent="0.45">
      <c r="B18" s="312" t="s">
        <v>349</v>
      </c>
      <c r="C18" s="313"/>
      <c r="D18" s="113" t="s">
        <v>350</v>
      </c>
      <c r="E18" s="114" t="s">
        <v>21</v>
      </c>
      <c r="F18" s="115" t="s">
        <v>29</v>
      </c>
      <c r="G18" s="115" t="s">
        <v>29</v>
      </c>
      <c r="H18" s="115" t="s">
        <v>29</v>
      </c>
      <c r="I18" s="116" t="s">
        <v>336</v>
      </c>
      <c r="J18" s="117" t="s">
        <v>336</v>
      </c>
    </row>
    <row r="19" spans="2:10" s="118" customFormat="1" ht="76.5" customHeight="1" thickBot="1" x14ac:dyDescent="0.5">
      <c r="B19" s="316" t="s">
        <v>358</v>
      </c>
      <c r="C19" s="317"/>
      <c r="D19" s="317"/>
      <c r="E19" s="317"/>
      <c r="F19" s="317"/>
      <c r="G19" s="317"/>
      <c r="H19" s="317"/>
      <c r="I19" s="317"/>
      <c r="J19" s="318"/>
    </row>
    <row r="20" spans="2:10" ht="30.75" customHeight="1" thickBot="1" x14ac:dyDescent="0.5">
      <c r="C20" s="68"/>
      <c r="D20" s="68"/>
      <c r="E20" s="68"/>
      <c r="F20" s="68"/>
      <c r="G20" s="68"/>
      <c r="H20" s="68"/>
      <c r="I20" s="68"/>
      <c r="J20" s="68"/>
    </row>
    <row r="21" spans="2:10" ht="34.5" customHeight="1" x14ac:dyDescent="0.45">
      <c r="B21" s="307" t="s">
        <v>253</v>
      </c>
      <c r="C21" s="308"/>
      <c r="D21" s="308"/>
      <c r="E21" s="308"/>
      <c r="F21" s="308"/>
      <c r="G21" s="308"/>
      <c r="H21" s="308"/>
      <c r="I21" s="308"/>
      <c r="J21" s="309"/>
    </row>
    <row r="22" spans="2:10" ht="117" customHeight="1" thickBot="1" x14ac:dyDescent="0.5">
      <c r="B22" s="98" t="s">
        <v>35</v>
      </c>
      <c r="C22" s="304" t="s">
        <v>254</v>
      </c>
      <c r="D22" s="305"/>
      <c r="E22" s="305"/>
      <c r="F22" s="305"/>
      <c r="G22" s="305"/>
      <c r="H22" s="305"/>
      <c r="I22" s="305"/>
      <c r="J22" s="306"/>
    </row>
    <row r="23" spans="2:10" ht="34.5" customHeight="1" x14ac:dyDescent="0.45">
      <c r="B23" s="334" t="s">
        <v>255</v>
      </c>
      <c r="C23" s="335"/>
      <c r="D23" s="335"/>
      <c r="E23" s="335"/>
      <c r="F23" s="335"/>
      <c r="G23" s="335"/>
      <c r="H23" s="335"/>
      <c r="I23" s="335"/>
      <c r="J23" s="336"/>
    </row>
    <row r="24" spans="2:10" ht="38.25" customHeight="1" x14ac:dyDescent="0.45">
      <c r="B24" s="100" t="s">
        <v>43</v>
      </c>
      <c r="C24" s="301" t="s">
        <v>256</v>
      </c>
      <c r="D24" s="302"/>
      <c r="E24" s="302"/>
      <c r="F24" s="302"/>
      <c r="G24" s="302"/>
      <c r="H24" s="302"/>
      <c r="I24" s="302"/>
      <c r="J24" s="303"/>
    </row>
    <row r="25" spans="2:10" ht="54.75" customHeight="1" thickBot="1" x14ac:dyDescent="0.5">
      <c r="B25" s="101" t="s">
        <v>44</v>
      </c>
      <c r="C25" s="304" t="s">
        <v>257</v>
      </c>
      <c r="D25" s="305"/>
      <c r="E25" s="305"/>
      <c r="F25" s="305"/>
      <c r="G25" s="305"/>
      <c r="H25" s="305"/>
      <c r="I25" s="305"/>
      <c r="J25" s="306"/>
    </row>
    <row r="26" spans="2:10" ht="34.5" customHeight="1" x14ac:dyDescent="0.45">
      <c r="B26" s="307" t="s">
        <v>258</v>
      </c>
      <c r="C26" s="308"/>
      <c r="D26" s="308"/>
      <c r="E26" s="308"/>
      <c r="F26" s="308"/>
      <c r="G26" s="308"/>
      <c r="H26" s="308"/>
      <c r="I26" s="308"/>
      <c r="J26" s="309"/>
    </row>
    <row r="27" spans="2:10" ht="43.5" customHeight="1" x14ac:dyDescent="0.45">
      <c r="B27" s="98" t="s">
        <v>47</v>
      </c>
      <c r="C27" s="301" t="s">
        <v>259</v>
      </c>
      <c r="D27" s="302"/>
      <c r="E27" s="302"/>
      <c r="F27" s="302"/>
      <c r="G27" s="302"/>
      <c r="H27" s="302"/>
      <c r="I27" s="302"/>
      <c r="J27" s="303"/>
    </row>
    <row r="28" spans="2:10" ht="38.25" customHeight="1" x14ac:dyDescent="0.45">
      <c r="B28" s="98" t="s">
        <v>48</v>
      </c>
      <c r="C28" s="301" t="s">
        <v>260</v>
      </c>
      <c r="D28" s="302"/>
      <c r="E28" s="302"/>
      <c r="F28" s="302"/>
      <c r="G28" s="302"/>
      <c r="H28" s="302"/>
      <c r="I28" s="302"/>
      <c r="J28" s="303"/>
    </row>
    <row r="29" spans="2:10" ht="38.25" customHeight="1" x14ac:dyDescent="0.45">
      <c r="B29" s="98" t="s">
        <v>49</v>
      </c>
      <c r="C29" s="301" t="s">
        <v>260</v>
      </c>
      <c r="D29" s="302"/>
      <c r="E29" s="302"/>
      <c r="F29" s="302"/>
      <c r="G29" s="302"/>
      <c r="H29" s="302"/>
      <c r="I29" s="302"/>
      <c r="J29" s="303"/>
    </row>
    <row r="30" spans="2:10" ht="38.25" customHeight="1" x14ac:dyDescent="0.45">
      <c r="B30" s="98" t="s">
        <v>50</v>
      </c>
      <c r="C30" s="301" t="s">
        <v>261</v>
      </c>
      <c r="D30" s="302"/>
      <c r="E30" s="302"/>
      <c r="F30" s="302"/>
      <c r="G30" s="302"/>
      <c r="H30" s="302"/>
      <c r="I30" s="302"/>
      <c r="J30" s="303"/>
    </row>
    <row r="31" spans="2:10" ht="39" customHeight="1" thickBot="1" x14ac:dyDescent="0.5">
      <c r="B31" s="99" t="s">
        <v>51</v>
      </c>
      <c r="C31" s="304" t="s">
        <v>260</v>
      </c>
      <c r="D31" s="305"/>
      <c r="E31" s="305"/>
      <c r="F31" s="305"/>
      <c r="G31" s="305"/>
      <c r="H31" s="305"/>
      <c r="I31" s="305"/>
      <c r="J31" s="306"/>
    </row>
    <row r="32" spans="2:10" ht="34.5" customHeight="1" x14ac:dyDescent="0.45">
      <c r="B32" s="337" t="s">
        <v>262</v>
      </c>
      <c r="C32" s="338"/>
      <c r="D32" s="338"/>
      <c r="E32" s="338"/>
      <c r="F32" s="338"/>
      <c r="G32" s="338"/>
      <c r="H32" s="338"/>
      <c r="I32" s="338"/>
      <c r="J32" s="339"/>
    </row>
    <row r="33" spans="2:10" ht="46.5" customHeight="1" x14ac:dyDescent="0.45">
      <c r="B33" s="98" t="s">
        <v>263</v>
      </c>
      <c r="C33" s="301" t="s">
        <v>264</v>
      </c>
      <c r="D33" s="302"/>
      <c r="E33" s="302"/>
      <c r="F33" s="302"/>
      <c r="G33" s="302"/>
      <c r="H33" s="302"/>
      <c r="I33" s="302"/>
      <c r="J33" s="303"/>
    </row>
    <row r="34" spans="2:10" ht="38.25" customHeight="1" x14ac:dyDescent="0.45">
      <c r="B34" s="98" t="s">
        <v>54</v>
      </c>
      <c r="C34" s="301" t="s">
        <v>265</v>
      </c>
      <c r="D34" s="302"/>
      <c r="E34" s="302"/>
      <c r="F34" s="302"/>
      <c r="G34" s="302"/>
      <c r="H34" s="302"/>
      <c r="I34" s="302"/>
      <c r="J34" s="303"/>
    </row>
    <row r="35" spans="2:10" ht="38.25" customHeight="1" x14ac:dyDescent="0.45">
      <c r="B35" s="98" t="s">
        <v>48</v>
      </c>
      <c r="C35" s="301" t="s">
        <v>260</v>
      </c>
      <c r="D35" s="302"/>
      <c r="E35" s="302"/>
      <c r="F35" s="302"/>
      <c r="G35" s="302"/>
      <c r="H35" s="302"/>
      <c r="I35" s="302"/>
      <c r="J35" s="303"/>
    </row>
    <row r="36" spans="2:10" ht="38.25" customHeight="1" x14ac:dyDescent="0.45">
      <c r="B36" s="98" t="s">
        <v>49</v>
      </c>
      <c r="C36" s="301" t="s">
        <v>260</v>
      </c>
      <c r="D36" s="302"/>
      <c r="E36" s="302"/>
      <c r="F36" s="302"/>
      <c r="G36" s="302"/>
      <c r="H36" s="302"/>
      <c r="I36" s="302"/>
      <c r="J36" s="303"/>
    </row>
    <row r="37" spans="2:10" ht="38.25" customHeight="1" thickBot="1" x14ac:dyDescent="0.5">
      <c r="B37" s="99" t="s">
        <v>50</v>
      </c>
      <c r="C37" s="304" t="s">
        <v>261</v>
      </c>
      <c r="D37" s="305"/>
      <c r="E37" s="305"/>
      <c r="F37" s="305"/>
      <c r="G37" s="305"/>
      <c r="H37" s="305"/>
      <c r="I37" s="305"/>
      <c r="J37" s="306"/>
    </row>
    <row r="38" spans="2:10" ht="30.75" customHeight="1" thickBot="1" x14ac:dyDescent="0.5"/>
    <row r="39" spans="2:10" ht="30.75" customHeight="1" x14ac:dyDescent="0.45">
      <c r="B39" s="71" t="s">
        <v>48</v>
      </c>
      <c r="C39" s="322" t="s">
        <v>42</v>
      </c>
      <c r="D39" s="323"/>
      <c r="E39" s="323"/>
      <c r="F39" s="323"/>
      <c r="G39" s="323"/>
      <c r="H39" s="323"/>
      <c r="I39" s="323"/>
      <c r="J39" s="324"/>
    </row>
    <row r="40" spans="2:10" ht="30.75" customHeight="1" x14ac:dyDescent="0.45">
      <c r="B40" s="82" t="s">
        <v>266</v>
      </c>
      <c r="C40" s="301" t="s">
        <v>267</v>
      </c>
      <c r="D40" s="302"/>
      <c r="E40" s="302"/>
      <c r="F40" s="302"/>
      <c r="G40" s="302"/>
      <c r="H40" s="302"/>
      <c r="I40" s="302"/>
      <c r="J40" s="303"/>
    </row>
    <row r="41" spans="2:10" ht="62.25" customHeight="1" x14ac:dyDescent="0.45">
      <c r="B41" s="83" t="s">
        <v>268</v>
      </c>
      <c r="C41" s="301" t="s">
        <v>269</v>
      </c>
      <c r="D41" s="302"/>
      <c r="E41" s="302"/>
      <c r="F41" s="302"/>
      <c r="G41" s="302"/>
      <c r="H41" s="302"/>
      <c r="I41" s="302"/>
      <c r="J41" s="303"/>
    </row>
    <row r="42" spans="2:10" ht="51.75" customHeight="1" thickBot="1" x14ac:dyDescent="0.5">
      <c r="B42" s="84" t="s">
        <v>270</v>
      </c>
      <c r="C42" s="304" t="s">
        <v>271</v>
      </c>
      <c r="D42" s="305"/>
      <c r="E42" s="305"/>
      <c r="F42" s="305"/>
      <c r="G42" s="305"/>
      <c r="H42" s="305"/>
      <c r="I42" s="305"/>
      <c r="J42" s="306"/>
    </row>
    <row r="43" spans="2:10" ht="30.75" customHeight="1" thickBot="1" x14ac:dyDescent="0.5"/>
    <row r="44" spans="2:10" ht="30.75" customHeight="1" x14ac:dyDescent="0.45">
      <c r="B44" s="71" t="s">
        <v>49</v>
      </c>
      <c r="C44" s="322" t="s">
        <v>42</v>
      </c>
      <c r="D44" s="323"/>
      <c r="E44" s="323"/>
      <c r="F44" s="323"/>
      <c r="G44" s="323"/>
      <c r="H44" s="323"/>
      <c r="I44" s="323"/>
      <c r="J44" s="324"/>
    </row>
    <row r="45" spans="2:10" ht="30.75" customHeight="1" x14ac:dyDescent="0.45">
      <c r="B45" s="82" t="s">
        <v>266</v>
      </c>
      <c r="C45" s="301" t="s">
        <v>272</v>
      </c>
      <c r="D45" s="302"/>
      <c r="E45" s="302"/>
      <c r="F45" s="302"/>
      <c r="G45" s="302"/>
      <c r="H45" s="302"/>
      <c r="I45" s="302"/>
      <c r="J45" s="303"/>
    </row>
    <row r="46" spans="2:10" ht="65.25" customHeight="1" x14ac:dyDescent="0.45">
      <c r="B46" s="83" t="s">
        <v>268</v>
      </c>
      <c r="C46" s="301" t="s">
        <v>273</v>
      </c>
      <c r="D46" s="302"/>
      <c r="E46" s="302"/>
      <c r="F46" s="302"/>
      <c r="G46" s="302"/>
      <c r="H46" s="302"/>
      <c r="I46" s="302"/>
      <c r="J46" s="303"/>
    </row>
    <row r="47" spans="2:10" ht="66" customHeight="1" thickBot="1" x14ac:dyDescent="0.5">
      <c r="B47" s="84" t="s">
        <v>270</v>
      </c>
      <c r="C47" s="304" t="s">
        <v>274</v>
      </c>
      <c r="D47" s="305"/>
      <c r="E47" s="305"/>
      <c r="F47" s="305"/>
      <c r="G47" s="305"/>
      <c r="H47" s="305"/>
      <c r="I47" s="305"/>
      <c r="J47" s="306"/>
    </row>
    <row r="48" spans="2:10" ht="30.75" customHeight="1" thickBot="1" x14ac:dyDescent="0.5"/>
    <row r="49" spans="2:10" ht="30" customHeight="1" thickBot="1" x14ac:dyDescent="0.5">
      <c r="C49" s="299" t="s">
        <v>275</v>
      </c>
      <c r="D49" s="120">
        <v>3</v>
      </c>
      <c r="E49" s="121">
        <v>3</v>
      </c>
      <c r="F49" s="122">
        <v>6</v>
      </c>
      <c r="G49" s="123">
        <v>9</v>
      </c>
      <c r="H49" s="102"/>
      <c r="I49" s="102"/>
    </row>
    <row r="50" spans="2:10" ht="30" customHeight="1" thickBot="1" x14ac:dyDescent="0.5">
      <c r="C50" s="300"/>
      <c r="D50" s="72">
        <v>2</v>
      </c>
      <c r="E50" s="73">
        <v>2</v>
      </c>
      <c r="F50" s="74">
        <v>4</v>
      </c>
      <c r="G50" s="74">
        <v>6</v>
      </c>
      <c r="H50" s="102"/>
      <c r="I50" s="102"/>
    </row>
    <row r="51" spans="2:10" ht="30" customHeight="1" thickBot="1" x14ac:dyDescent="0.5">
      <c r="C51" s="300"/>
      <c r="D51" s="72">
        <v>1</v>
      </c>
      <c r="E51" s="75">
        <v>1</v>
      </c>
      <c r="F51" s="75">
        <v>2</v>
      </c>
      <c r="G51" s="124">
        <v>3</v>
      </c>
      <c r="H51" s="102"/>
      <c r="I51" s="102"/>
    </row>
    <row r="52" spans="2:10" ht="28.5" customHeight="1" x14ac:dyDescent="0.45">
      <c r="C52" s="300"/>
      <c r="D52" s="76"/>
      <c r="E52" s="77">
        <v>1</v>
      </c>
      <c r="F52" s="77">
        <v>2</v>
      </c>
      <c r="G52" s="77">
        <v>3</v>
      </c>
      <c r="H52" s="103"/>
      <c r="I52" s="103"/>
    </row>
    <row r="53" spans="2:10" ht="30" customHeight="1" thickBot="1" x14ac:dyDescent="0.5">
      <c r="C53" s="125"/>
      <c r="D53" s="340" t="s">
        <v>276</v>
      </c>
      <c r="E53" s="340"/>
      <c r="F53" s="340"/>
      <c r="G53" s="341"/>
      <c r="H53" s="119"/>
      <c r="I53" s="102"/>
    </row>
    <row r="54" spans="2:10" ht="30.75" customHeight="1" thickBot="1" x14ac:dyDescent="0.5"/>
    <row r="55" spans="2:10" ht="30.75" customHeight="1" x14ac:dyDescent="0.45">
      <c r="B55" s="78" t="s">
        <v>50</v>
      </c>
      <c r="C55" s="325" t="s">
        <v>51</v>
      </c>
      <c r="D55" s="326"/>
      <c r="E55" s="326"/>
      <c r="F55" s="326"/>
      <c r="G55" s="326"/>
      <c r="H55" s="326"/>
      <c r="I55" s="326"/>
      <c r="J55" s="327"/>
    </row>
    <row r="56" spans="2:10" ht="60" customHeight="1" x14ac:dyDescent="0.45">
      <c r="B56" s="79" t="s">
        <v>277</v>
      </c>
      <c r="C56" s="301" t="s">
        <v>278</v>
      </c>
      <c r="D56" s="302"/>
      <c r="E56" s="302"/>
      <c r="F56" s="302"/>
      <c r="G56" s="302"/>
      <c r="H56" s="302"/>
      <c r="I56" s="302"/>
      <c r="J56" s="303"/>
    </row>
    <row r="57" spans="2:10" ht="78.75" customHeight="1" x14ac:dyDescent="0.45">
      <c r="B57" s="80" t="s">
        <v>279</v>
      </c>
      <c r="C57" s="301" t="s">
        <v>280</v>
      </c>
      <c r="D57" s="302"/>
      <c r="E57" s="302"/>
      <c r="F57" s="302"/>
      <c r="G57" s="302"/>
      <c r="H57" s="302"/>
      <c r="I57" s="302"/>
      <c r="J57" s="303"/>
    </row>
    <row r="58" spans="2:10" ht="32.25" customHeight="1" x14ac:dyDescent="0.45">
      <c r="B58" s="81" t="s">
        <v>281</v>
      </c>
      <c r="C58" s="301" t="s">
        <v>282</v>
      </c>
      <c r="D58" s="302"/>
      <c r="E58" s="302"/>
      <c r="F58" s="302"/>
      <c r="G58" s="302"/>
      <c r="H58" s="302"/>
      <c r="I58" s="302"/>
      <c r="J58" s="303"/>
    </row>
    <row r="59" spans="2:10" ht="38.25" customHeight="1" thickBot="1" x14ac:dyDescent="0.5">
      <c r="B59" s="70" t="s">
        <v>283</v>
      </c>
      <c r="C59" s="304" t="s">
        <v>284</v>
      </c>
      <c r="D59" s="305"/>
      <c r="E59" s="305"/>
      <c r="F59" s="305"/>
      <c r="G59" s="305"/>
      <c r="H59" s="305"/>
      <c r="I59" s="305"/>
      <c r="J59" s="306"/>
    </row>
    <row r="60" spans="2:10" ht="30.75" customHeight="1" thickBot="1" x14ac:dyDescent="0.5"/>
    <row r="61" spans="2:10" ht="19.5" customHeight="1" x14ac:dyDescent="0.4">
      <c r="B61" s="331" t="s">
        <v>342</v>
      </c>
      <c r="C61" s="332"/>
      <c r="D61" s="332"/>
      <c r="E61" s="332"/>
      <c r="F61" s="332"/>
      <c r="G61" s="332"/>
      <c r="H61" s="332"/>
      <c r="I61" s="332"/>
      <c r="J61" s="333"/>
    </row>
    <row r="62" spans="2:10" ht="19.5" customHeight="1" x14ac:dyDescent="0.45">
      <c r="B62" s="328" t="s">
        <v>285</v>
      </c>
      <c r="C62" s="329"/>
      <c r="D62" s="329"/>
      <c r="E62" s="329"/>
      <c r="F62" s="329"/>
      <c r="G62" s="329"/>
      <c r="H62" s="329"/>
      <c r="I62" s="329"/>
      <c r="J62" s="330"/>
    </row>
    <row r="63" spans="2:10" ht="33.75" customHeight="1" x14ac:dyDescent="0.45">
      <c r="B63" s="81" t="s">
        <v>343</v>
      </c>
      <c r="C63" s="319" t="s">
        <v>310</v>
      </c>
      <c r="D63" s="320"/>
      <c r="E63" s="320"/>
      <c r="F63" s="320"/>
      <c r="G63" s="320"/>
      <c r="H63" s="320"/>
      <c r="I63" s="320"/>
      <c r="J63" s="321"/>
    </row>
    <row r="64" spans="2:10" ht="60.75" customHeight="1" thickBot="1" x14ac:dyDescent="0.5">
      <c r="B64" s="93" t="s">
        <v>286</v>
      </c>
      <c r="C64" s="304" t="s">
        <v>550</v>
      </c>
      <c r="D64" s="305"/>
      <c r="E64" s="305"/>
      <c r="F64" s="305"/>
      <c r="G64" s="305"/>
      <c r="H64" s="305"/>
      <c r="I64" s="305"/>
      <c r="J64" s="306"/>
    </row>
  </sheetData>
  <mergeCells count="53">
    <mergeCell ref="B17:C17"/>
    <mergeCell ref="B7:C7"/>
    <mergeCell ref="B8:C8"/>
    <mergeCell ref="B11:C11"/>
    <mergeCell ref="B14:C14"/>
    <mergeCell ref="B13:C13"/>
    <mergeCell ref="B9:C9"/>
    <mergeCell ref="B10:C10"/>
    <mergeCell ref="B12:C12"/>
    <mergeCell ref="B61:J61"/>
    <mergeCell ref="B23:J23"/>
    <mergeCell ref="B26:J26"/>
    <mergeCell ref="B32:J32"/>
    <mergeCell ref="C24:J24"/>
    <mergeCell ref="C25:J25"/>
    <mergeCell ref="C27:J27"/>
    <mergeCell ref="C28:J28"/>
    <mergeCell ref="C29:J29"/>
    <mergeCell ref="C30:J30"/>
    <mergeCell ref="C31:J31"/>
    <mergeCell ref="D53:G53"/>
    <mergeCell ref="C63:J63"/>
    <mergeCell ref="C64:J64"/>
    <mergeCell ref="C39:J39"/>
    <mergeCell ref="C44:J44"/>
    <mergeCell ref="C55:J55"/>
    <mergeCell ref="C47:J47"/>
    <mergeCell ref="C56:J56"/>
    <mergeCell ref="C57:J57"/>
    <mergeCell ref="C58:J58"/>
    <mergeCell ref="C59:J59"/>
    <mergeCell ref="C40:J40"/>
    <mergeCell ref="C41:J41"/>
    <mergeCell ref="C42:J42"/>
    <mergeCell ref="C45:J45"/>
    <mergeCell ref="C46:J46"/>
    <mergeCell ref="B62:J62"/>
    <mergeCell ref="L7:M7"/>
    <mergeCell ref="B2:J2"/>
    <mergeCell ref="C5:J5"/>
    <mergeCell ref="C49:C52"/>
    <mergeCell ref="C33:J33"/>
    <mergeCell ref="C34:J34"/>
    <mergeCell ref="C35:J35"/>
    <mergeCell ref="C36:J36"/>
    <mergeCell ref="C37:J37"/>
    <mergeCell ref="B21:J21"/>
    <mergeCell ref="C22:J22"/>
    <mergeCell ref="B3:J3"/>
    <mergeCell ref="B15:C15"/>
    <mergeCell ref="B18:C18"/>
    <mergeCell ref="B16:C16"/>
    <mergeCell ref="B19:J19"/>
  </mergeCell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A5C7C-1713-424A-B613-814D2C90FF83}">
  <dimension ref="B1:F17"/>
  <sheetViews>
    <sheetView topLeftCell="A8" zoomScale="83" zoomScaleNormal="120" workbookViewId="0">
      <selection activeCell="F22" sqref="F22"/>
    </sheetView>
  </sheetViews>
  <sheetFormatPr defaultColWidth="9.1328125" defaultRowHeight="13.5" x14ac:dyDescent="0.45"/>
  <cols>
    <col min="1" max="1" width="9.1328125" style="1"/>
    <col min="2" max="2" width="10.46484375" style="1" customWidth="1"/>
    <col min="3" max="3" width="15.86328125" style="1" customWidth="1"/>
    <col min="4" max="4" width="23.6640625" style="1" customWidth="1"/>
    <col min="5" max="5" width="21.46484375" style="1" customWidth="1"/>
    <col min="6" max="6" width="70.1328125" style="1" customWidth="1"/>
    <col min="7" max="16384" width="9.1328125" style="1"/>
  </cols>
  <sheetData>
    <row r="1" spans="2:6" ht="13.9" thickBot="1" x14ac:dyDescent="0.5"/>
    <row r="2" spans="2:6" s="68" customFormat="1" ht="32.25" customHeight="1" x14ac:dyDescent="0.45">
      <c r="B2" s="344" t="s">
        <v>327</v>
      </c>
      <c r="C2" s="345"/>
      <c r="D2" s="345"/>
      <c r="E2" s="345"/>
      <c r="F2" s="346"/>
    </row>
    <row r="3" spans="2:6" s="68" customFormat="1" ht="32.25" customHeight="1" thickBot="1" x14ac:dyDescent="0.5">
      <c r="B3" s="175" t="s">
        <v>329</v>
      </c>
      <c r="C3" s="193"/>
      <c r="D3" s="193"/>
      <c r="E3" s="193"/>
      <c r="F3" s="194"/>
    </row>
    <row r="4" spans="2:6" ht="13.9" thickBot="1" x14ac:dyDescent="0.5"/>
    <row r="5" spans="2:6" ht="27.75" customHeight="1" thickBot="1" x14ac:dyDescent="0.5">
      <c r="B5" s="57" t="s">
        <v>287</v>
      </c>
      <c r="C5" s="58" t="s">
        <v>288</v>
      </c>
      <c r="D5" s="58" t="s">
        <v>289</v>
      </c>
      <c r="E5" s="58" t="s">
        <v>290</v>
      </c>
      <c r="F5" s="59" t="s">
        <v>42</v>
      </c>
    </row>
    <row r="6" spans="2:6" ht="29.25" customHeight="1" x14ac:dyDescent="0.45">
      <c r="B6" s="55">
        <v>1</v>
      </c>
      <c r="C6" s="56" t="s">
        <v>303</v>
      </c>
      <c r="D6" s="56" t="s">
        <v>293</v>
      </c>
      <c r="E6" s="56" t="s">
        <v>294</v>
      </c>
      <c r="F6" s="85" t="s">
        <v>296</v>
      </c>
    </row>
    <row r="7" spans="2:6" ht="53.25" customHeight="1" x14ac:dyDescent="0.45">
      <c r="B7" s="55">
        <v>2</v>
      </c>
      <c r="C7" s="56" t="s">
        <v>302</v>
      </c>
      <c r="D7" s="56" t="s">
        <v>293</v>
      </c>
      <c r="E7" s="56" t="s">
        <v>294</v>
      </c>
      <c r="F7" s="85" t="s">
        <v>297</v>
      </c>
    </row>
    <row r="8" spans="2:6" ht="29.25" customHeight="1" x14ac:dyDescent="0.45">
      <c r="B8" s="55">
        <v>3</v>
      </c>
      <c r="C8" s="56" t="s">
        <v>301</v>
      </c>
      <c r="D8" s="56" t="s">
        <v>293</v>
      </c>
      <c r="E8" s="56" t="s">
        <v>295</v>
      </c>
      <c r="F8" s="85" t="s">
        <v>298</v>
      </c>
    </row>
    <row r="9" spans="2:6" ht="53.25" customHeight="1" x14ac:dyDescent="0.45">
      <c r="B9" s="55">
        <v>4</v>
      </c>
      <c r="C9" s="56" t="s">
        <v>300</v>
      </c>
      <c r="D9" s="56" t="s">
        <v>293</v>
      </c>
      <c r="E9" s="56" t="s">
        <v>295</v>
      </c>
      <c r="F9" s="85" t="s">
        <v>306</v>
      </c>
    </row>
    <row r="10" spans="2:6" ht="37.5" customHeight="1" x14ac:dyDescent="0.45">
      <c r="B10" s="55">
        <v>5</v>
      </c>
      <c r="C10" s="56" t="s">
        <v>299</v>
      </c>
      <c r="D10" s="51" t="s">
        <v>304</v>
      </c>
      <c r="E10" s="51" t="s">
        <v>292</v>
      </c>
      <c r="F10" s="85" t="s">
        <v>305</v>
      </c>
    </row>
    <row r="11" spans="2:6" ht="63.75" customHeight="1" x14ac:dyDescent="0.45">
      <c r="B11" s="52">
        <v>6</v>
      </c>
      <c r="C11" s="51" t="s">
        <v>346</v>
      </c>
      <c r="D11" s="51" t="s">
        <v>291</v>
      </c>
      <c r="E11" s="51" t="s">
        <v>292</v>
      </c>
      <c r="F11" s="17" t="s">
        <v>307</v>
      </c>
    </row>
    <row r="12" spans="2:6" ht="29.25" customHeight="1" x14ac:dyDescent="0.45">
      <c r="B12" s="52">
        <v>7</v>
      </c>
      <c r="C12" s="51" t="s">
        <v>359</v>
      </c>
      <c r="D12" s="51" t="s">
        <v>291</v>
      </c>
      <c r="E12" s="51" t="s">
        <v>292</v>
      </c>
      <c r="F12" s="17" t="s">
        <v>360</v>
      </c>
    </row>
    <row r="13" spans="2:6" ht="79.5" customHeight="1" x14ac:dyDescent="0.45">
      <c r="B13" s="52">
        <v>8</v>
      </c>
      <c r="C13" s="51" t="s">
        <v>382</v>
      </c>
      <c r="D13" s="51" t="s">
        <v>291</v>
      </c>
      <c r="E13" s="51" t="s">
        <v>383</v>
      </c>
      <c r="F13" s="17" t="s">
        <v>377</v>
      </c>
    </row>
    <row r="14" spans="2:6" ht="29.25" customHeight="1" x14ac:dyDescent="0.45">
      <c r="B14" s="52">
        <v>9</v>
      </c>
      <c r="C14" s="132">
        <v>45832</v>
      </c>
      <c r="D14" s="51" t="s">
        <v>384</v>
      </c>
      <c r="E14" s="51" t="s">
        <v>293</v>
      </c>
      <c r="F14" s="17" t="s">
        <v>385</v>
      </c>
    </row>
    <row r="15" spans="2:6" ht="27" x14ac:dyDescent="0.45">
      <c r="B15" s="52">
        <v>10</v>
      </c>
      <c r="C15" s="132">
        <v>45930</v>
      </c>
      <c r="D15" s="51" t="s">
        <v>384</v>
      </c>
      <c r="E15" s="51" t="s">
        <v>293</v>
      </c>
      <c r="F15" s="17" t="s">
        <v>545</v>
      </c>
    </row>
    <row r="16" spans="2:6" ht="147" customHeight="1" x14ac:dyDescent="0.45">
      <c r="B16" s="52">
        <v>11</v>
      </c>
      <c r="C16" s="132">
        <v>45995</v>
      </c>
      <c r="D16" s="51" t="s">
        <v>293</v>
      </c>
      <c r="E16" s="51" t="s">
        <v>544</v>
      </c>
      <c r="F16" s="17" t="s">
        <v>551</v>
      </c>
    </row>
    <row r="17" spans="2:6" ht="29.25" customHeight="1" thickBot="1" x14ac:dyDescent="0.5">
      <c r="B17" s="53"/>
      <c r="C17" s="54"/>
      <c r="D17" s="54"/>
      <c r="E17" s="54"/>
      <c r="F17" s="18"/>
    </row>
  </sheetData>
  <mergeCells count="2">
    <mergeCell ref="B2:F2"/>
    <mergeCell ref="B3:F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9510B-C14C-416B-BBC9-42DC82E11F59}">
  <dimension ref="A1:D63"/>
  <sheetViews>
    <sheetView workbookViewId="0">
      <selection activeCell="D11" sqref="D11"/>
    </sheetView>
  </sheetViews>
  <sheetFormatPr defaultRowHeight="14.25" x14ac:dyDescent="0.45"/>
  <cols>
    <col min="1" max="1" width="8.6640625" bestFit="1" customWidth="1"/>
    <col min="2" max="2" width="27.6640625" customWidth="1"/>
    <col min="3" max="3" width="26" bestFit="1" customWidth="1"/>
    <col min="4" max="4" width="45.46484375" bestFit="1" customWidth="1"/>
  </cols>
  <sheetData>
    <row r="1" spans="1:4" ht="14.65" thickBot="1" x14ac:dyDescent="0.5">
      <c r="A1" s="137" t="s">
        <v>386</v>
      </c>
      <c r="B1" s="137" t="s">
        <v>387</v>
      </c>
      <c r="C1" s="139" t="s">
        <v>484</v>
      </c>
      <c r="D1" s="138" t="s">
        <v>388</v>
      </c>
    </row>
    <row r="2" spans="1:4" ht="14.65" thickBot="1" x14ac:dyDescent="0.5">
      <c r="A2" s="133" t="s">
        <v>59</v>
      </c>
      <c r="B2" s="133" t="s">
        <v>60</v>
      </c>
      <c r="C2" t="s">
        <v>483</v>
      </c>
      <c r="D2" s="134" t="s">
        <v>389</v>
      </c>
    </row>
    <row r="3" spans="1:4" ht="14.65" thickBot="1" x14ac:dyDescent="0.5">
      <c r="A3" s="133" t="s">
        <v>62</v>
      </c>
      <c r="B3" s="133" t="s">
        <v>390</v>
      </c>
      <c r="C3" t="s">
        <v>483</v>
      </c>
      <c r="D3" s="134" t="s">
        <v>391</v>
      </c>
    </row>
    <row r="4" spans="1:4" ht="14.65" thickBot="1" x14ac:dyDescent="0.5">
      <c r="A4" s="133" t="s">
        <v>63</v>
      </c>
      <c r="B4" s="133" t="s">
        <v>392</v>
      </c>
      <c r="C4" t="s">
        <v>483</v>
      </c>
      <c r="D4" s="134" t="s">
        <v>393</v>
      </c>
    </row>
    <row r="5" spans="1:4" ht="14.65" thickBot="1" x14ac:dyDescent="0.5">
      <c r="A5" s="133" t="s">
        <v>64</v>
      </c>
      <c r="B5" s="133" t="s">
        <v>394</v>
      </c>
      <c r="C5" t="s">
        <v>483</v>
      </c>
      <c r="D5" s="134" t="s">
        <v>395</v>
      </c>
    </row>
    <row r="6" spans="1:4" ht="14.65" thickBot="1" x14ac:dyDescent="0.5">
      <c r="A6" s="133" t="s">
        <v>66</v>
      </c>
      <c r="B6" s="133" t="s">
        <v>67</v>
      </c>
      <c r="C6" t="s">
        <v>483</v>
      </c>
      <c r="D6" s="134" t="s">
        <v>396</v>
      </c>
    </row>
    <row r="7" spans="1:4" ht="14.65" thickBot="1" x14ac:dyDescent="0.5">
      <c r="A7" s="133" t="s">
        <v>69</v>
      </c>
      <c r="B7" s="133" t="s">
        <v>314</v>
      </c>
      <c r="C7" t="s">
        <v>483</v>
      </c>
      <c r="D7" s="134" t="s">
        <v>397</v>
      </c>
    </row>
    <row r="8" spans="1:4" ht="28.9" thickBot="1" x14ac:dyDescent="0.5">
      <c r="A8" s="133" t="s">
        <v>71</v>
      </c>
      <c r="B8" s="133" t="s">
        <v>72</v>
      </c>
      <c r="C8" t="s">
        <v>483</v>
      </c>
      <c r="D8" s="134" t="s">
        <v>398</v>
      </c>
    </row>
    <row r="9" spans="1:4" ht="14.65" thickBot="1" x14ac:dyDescent="0.5">
      <c r="A9" s="133" t="s">
        <v>75</v>
      </c>
      <c r="B9" s="133" t="s">
        <v>399</v>
      </c>
      <c r="C9" t="s">
        <v>483</v>
      </c>
      <c r="D9" s="134" t="s">
        <v>400</v>
      </c>
    </row>
    <row r="10" spans="1:4" ht="14.65" thickBot="1" x14ac:dyDescent="0.5">
      <c r="A10" s="133" t="s">
        <v>76</v>
      </c>
      <c r="B10" s="133" t="s">
        <v>401</v>
      </c>
      <c r="C10" t="s">
        <v>483</v>
      </c>
      <c r="D10" s="134" t="s">
        <v>402</v>
      </c>
    </row>
    <row r="11" spans="1:4" ht="28.9" thickBot="1" x14ac:dyDescent="0.5">
      <c r="A11" s="133" t="s">
        <v>77</v>
      </c>
      <c r="B11" s="133" t="s">
        <v>78</v>
      </c>
      <c r="C11" t="s">
        <v>482</v>
      </c>
      <c r="D11" s="134" t="s">
        <v>403</v>
      </c>
    </row>
    <row r="12" spans="1:4" ht="14.65" thickBot="1" x14ac:dyDescent="0.5">
      <c r="A12" s="133" t="s">
        <v>81</v>
      </c>
      <c r="B12" s="133" t="s">
        <v>404</v>
      </c>
      <c r="C12" t="s">
        <v>483</v>
      </c>
      <c r="D12" s="134" t="s">
        <v>405</v>
      </c>
    </row>
    <row r="13" spans="1:4" ht="14.65" thickBot="1" x14ac:dyDescent="0.5">
      <c r="A13" s="133" t="s">
        <v>82</v>
      </c>
      <c r="B13" s="133" t="s">
        <v>406</v>
      </c>
      <c r="C13" t="s">
        <v>483</v>
      </c>
      <c r="D13" s="134" t="s">
        <v>407</v>
      </c>
    </row>
    <row r="14" spans="1:4" ht="14.65" thickBot="1" x14ac:dyDescent="0.5">
      <c r="A14" s="133" t="s">
        <v>83</v>
      </c>
      <c r="B14" s="133" t="s">
        <v>85</v>
      </c>
      <c r="C14" t="s">
        <v>483</v>
      </c>
      <c r="D14" s="134" t="s">
        <v>408</v>
      </c>
    </row>
    <row r="15" spans="1:4" ht="14.65" thickBot="1" x14ac:dyDescent="0.5">
      <c r="A15" s="133" t="s">
        <v>84</v>
      </c>
      <c r="B15" s="133" t="s">
        <v>409</v>
      </c>
      <c r="C15" t="s">
        <v>483</v>
      </c>
      <c r="D15" s="134" t="s">
        <v>410</v>
      </c>
    </row>
    <row r="16" spans="1:4" ht="14.65" thickBot="1" x14ac:dyDescent="0.5">
      <c r="A16" s="133" t="s">
        <v>87</v>
      </c>
      <c r="B16" s="133" t="s">
        <v>411</v>
      </c>
      <c r="C16" t="s">
        <v>483</v>
      </c>
      <c r="D16" s="134" t="s">
        <v>412</v>
      </c>
    </row>
    <row r="17" spans="1:4" ht="14.65" thickBot="1" x14ac:dyDescent="0.5">
      <c r="A17" s="133" t="s">
        <v>88</v>
      </c>
      <c r="B17" s="133" t="s">
        <v>91</v>
      </c>
      <c r="C17" t="s">
        <v>483</v>
      </c>
      <c r="D17" s="134" t="s">
        <v>413</v>
      </c>
    </row>
    <row r="18" spans="1:4" ht="14.65" thickBot="1" x14ac:dyDescent="0.5">
      <c r="A18" s="133" t="s">
        <v>90</v>
      </c>
      <c r="B18" s="133" t="s">
        <v>94</v>
      </c>
      <c r="C18" t="s">
        <v>483</v>
      </c>
      <c r="D18" s="134" t="s">
        <v>414</v>
      </c>
    </row>
    <row r="19" spans="1:4" ht="14.65" thickBot="1" x14ac:dyDescent="0.5">
      <c r="A19" s="133" t="s">
        <v>93</v>
      </c>
      <c r="B19" s="133" t="s">
        <v>415</v>
      </c>
      <c r="C19" t="s">
        <v>483</v>
      </c>
      <c r="D19" s="134" t="s">
        <v>416</v>
      </c>
    </row>
    <row r="20" spans="1:4" ht="14.65" thickBot="1" x14ac:dyDescent="0.5">
      <c r="A20" s="133" t="s">
        <v>95</v>
      </c>
      <c r="B20" s="133" t="s">
        <v>97</v>
      </c>
      <c r="C20" t="s">
        <v>483</v>
      </c>
      <c r="D20" s="134" t="s">
        <v>417</v>
      </c>
    </row>
    <row r="21" spans="1:4" ht="28.9" thickBot="1" x14ac:dyDescent="0.5">
      <c r="A21" s="133" t="s">
        <v>96</v>
      </c>
      <c r="B21" s="133" t="s">
        <v>418</v>
      </c>
      <c r="C21" t="s">
        <v>483</v>
      </c>
      <c r="D21" s="134" t="s">
        <v>419</v>
      </c>
    </row>
    <row r="22" spans="1:4" ht="28.9" thickBot="1" x14ac:dyDescent="0.5">
      <c r="A22" s="133" t="s">
        <v>100</v>
      </c>
      <c r="B22" s="133" t="s">
        <v>104</v>
      </c>
      <c r="C22" t="s">
        <v>483</v>
      </c>
      <c r="D22" s="134" t="s">
        <v>420</v>
      </c>
    </row>
    <row r="23" spans="1:4" ht="14.65" thickBot="1" x14ac:dyDescent="0.5">
      <c r="A23" s="133" t="s">
        <v>103</v>
      </c>
      <c r="B23" s="133" t="s">
        <v>107</v>
      </c>
      <c r="C23" t="s">
        <v>483</v>
      </c>
      <c r="D23" s="134" t="s">
        <v>421</v>
      </c>
    </row>
    <row r="24" spans="1:4" ht="14.65" thickBot="1" x14ac:dyDescent="0.5">
      <c r="A24" s="133" t="s">
        <v>106</v>
      </c>
      <c r="B24" s="133" t="s">
        <v>110</v>
      </c>
      <c r="C24" t="s">
        <v>483</v>
      </c>
      <c r="D24" s="134" t="s">
        <v>422</v>
      </c>
    </row>
    <row r="25" spans="1:4" ht="28.9" thickBot="1" x14ac:dyDescent="0.5">
      <c r="A25" s="133" t="s">
        <v>109</v>
      </c>
      <c r="B25" s="133" t="s">
        <v>113</v>
      </c>
      <c r="C25" t="s">
        <v>483</v>
      </c>
      <c r="D25" s="134" t="s">
        <v>423</v>
      </c>
    </row>
    <row r="26" spans="1:4" ht="14.65" thickBot="1" x14ac:dyDescent="0.5">
      <c r="A26" s="133" t="s">
        <v>112</v>
      </c>
      <c r="B26" s="133" t="s">
        <v>116</v>
      </c>
      <c r="C26" t="s">
        <v>483</v>
      </c>
      <c r="D26" s="134" t="s">
        <v>424</v>
      </c>
    </row>
    <row r="27" spans="1:4" ht="14.65" thickBot="1" x14ac:dyDescent="0.5">
      <c r="A27" s="133" t="s">
        <v>115</v>
      </c>
      <c r="B27" s="133" t="s">
        <v>120</v>
      </c>
      <c r="C27" t="s">
        <v>483</v>
      </c>
      <c r="D27" s="134" t="s">
        <v>425</v>
      </c>
    </row>
    <row r="28" spans="1:4" ht="14.65" thickBot="1" x14ac:dyDescent="0.5">
      <c r="A28" s="133" t="s">
        <v>119</v>
      </c>
      <c r="B28" s="133" t="s">
        <v>123</v>
      </c>
      <c r="C28" t="s">
        <v>483</v>
      </c>
      <c r="D28" s="134" t="s">
        <v>426</v>
      </c>
    </row>
    <row r="29" spans="1:4" ht="14.65" thickBot="1" x14ac:dyDescent="0.5">
      <c r="A29" s="133" t="s">
        <v>122</v>
      </c>
      <c r="B29" s="133" t="s">
        <v>427</v>
      </c>
      <c r="C29" t="s">
        <v>483</v>
      </c>
      <c r="D29" s="134" t="s">
        <v>428</v>
      </c>
    </row>
    <row r="30" spans="1:4" ht="14.65" thickBot="1" x14ac:dyDescent="0.5">
      <c r="A30" s="133" t="s">
        <v>124</v>
      </c>
      <c r="B30" s="133" t="s">
        <v>429</v>
      </c>
      <c r="C30" t="s">
        <v>483</v>
      </c>
      <c r="D30" s="134" t="s">
        <v>430</v>
      </c>
    </row>
    <row r="31" spans="1:4" ht="14.65" thickBot="1" x14ac:dyDescent="0.5">
      <c r="A31" s="133" t="s">
        <v>126</v>
      </c>
      <c r="B31" s="133" t="s">
        <v>130</v>
      </c>
      <c r="C31" t="s">
        <v>483</v>
      </c>
      <c r="D31" s="134" t="s">
        <v>431</v>
      </c>
    </row>
    <row r="32" spans="1:4" ht="14.65" thickBot="1" x14ac:dyDescent="0.5">
      <c r="A32" s="133" t="s">
        <v>129</v>
      </c>
      <c r="B32" s="133" t="s">
        <v>132</v>
      </c>
      <c r="C32" t="s">
        <v>483</v>
      </c>
      <c r="D32" s="134" t="s">
        <v>430</v>
      </c>
    </row>
    <row r="33" spans="1:4" ht="14.65" thickBot="1" x14ac:dyDescent="0.5">
      <c r="A33" s="133" t="s">
        <v>131</v>
      </c>
      <c r="B33" s="133" t="s">
        <v>432</v>
      </c>
      <c r="C33" t="s">
        <v>482</v>
      </c>
      <c r="D33" s="134" t="s">
        <v>433</v>
      </c>
    </row>
    <row r="34" spans="1:4" ht="14.65" thickBot="1" x14ac:dyDescent="0.5">
      <c r="A34" s="133" t="s">
        <v>134</v>
      </c>
      <c r="B34" s="133" t="s">
        <v>136</v>
      </c>
      <c r="C34" t="s">
        <v>483</v>
      </c>
      <c r="D34" s="134" t="s">
        <v>434</v>
      </c>
    </row>
    <row r="35" spans="1:4" ht="14.65" thickBot="1" x14ac:dyDescent="0.5">
      <c r="A35" s="133" t="s">
        <v>135</v>
      </c>
      <c r="B35" s="133" t="s">
        <v>435</v>
      </c>
      <c r="C35" t="s">
        <v>483</v>
      </c>
      <c r="D35" s="134" t="s">
        <v>436</v>
      </c>
    </row>
    <row r="36" spans="1:4" ht="14.65" thickBot="1" x14ac:dyDescent="0.5">
      <c r="A36" s="133" t="s">
        <v>138</v>
      </c>
      <c r="B36" s="133" t="s">
        <v>139</v>
      </c>
      <c r="C36" t="s">
        <v>483</v>
      </c>
      <c r="D36" s="134" t="s">
        <v>437</v>
      </c>
    </row>
    <row r="37" spans="1:4" ht="14.65" thickBot="1" x14ac:dyDescent="0.5">
      <c r="A37" s="133" t="s">
        <v>141</v>
      </c>
      <c r="B37" s="133" t="s">
        <v>438</v>
      </c>
      <c r="C37" t="s">
        <v>483</v>
      </c>
      <c r="D37" s="134" t="s">
        <v>439</v>
      </c>
    </row>
    <row r="38" spans="1:4" ht="14.65" thickBot="1" x14ac:dyDescent="0.5">
      <c r="A38" s="133" t="s">
        <v>144</v>
      </c>
      <c r="B38" s="133" t="s">
        <v>145</v>
      </c>
      <c r="C38" t="s">
        <v>483</v>
      </c>
      <c r="D38" s="134" t="s">
        <v>440</v>
      </c>
    </row>
    <row r="39" spans="1:4" ht="28.9" thickBot="1" x14ac:dyDescent="0.5">
      <c r="A39" s="133" t="s">
        <v>147</v>
      </c>
      <c r="B39" s="133" t="s">
        <v>148</v>
      </c>
      <c r="C39" t="s">
        <v>483</v>
      </c>
      <c r="D39" s="134" t="s">
        <v>441</v>
      </c>
    </row>
    <row r="40" spans="1:4" ht="14.65" thickBot="1" x14ac:dyDescent="0.5">
      <c r="A40" s="133" t="s">
        <v>150</v>
      </c>
      <c r="B40" s="133" t="s">
        <v>151</v>
      </c>
      <c r="C40" t="s">
        <v>483</v>
      </c>
      <c r="D40" s="134" t="s">
        <v>442</v>
      </c>
    </row>
    <row r="41" spans="1:4" ht="14.65" thickBot="1" x14ac:dyDescent="0.5">
      <c r="A41" s="133" t="s">
        <v>153</v>
      </c>
      <c r="B41" s="133" t="s">
        <v>154</v>
      </c>
      <c r="C41" t="s">
        <v>482</v>
      </c>
      <c r="D41" s="134" t="s">
        <v>443</v>
      </c>
    </row>
    <row r="42" spans="1:4" ht="14.65" thickBot="1" x14ac:dyDescent="0.5">
      <c r="A42" s="133" t="s">
        <v>156</v>
      </c>
      <c r="B42" s="133" t="s">
        <v>132</v>
      </c>
      <c r="C42" t="s">
        <v>483</v>
      </c>
      <c r="D42" s="134" t="s">
        <v>430</v>
      </c>
    </row>
    <row r="43" spans="1:4" ht="14.65" thickBot="1" x14ac:dyDescent="0.5">
      <c r="A43" s="133" t="s">
        <v>158</v>
      </c>
      <c r="B43" s="133" t="s">
        <v>159</v>
      </c>
      <c r="C43" t="s">
        <v>483</v>
      </c>
      <c r="D43" s="134" t="s">
        <v>444</v>
      </c>
    </row>
    <row r="44" spans="1:4" ht="14.65" thickBot="1" x14ac:dyDescent="0.5">
      <c r="A44" s="133" t="s">
        <v>160</v>
      </c>
      <c r="B44" s="133" t="s">
        <v>161</v>
      </c>
      <c r="C44" t="s">
        <v>483</v>
      </c>
      <c r="D44" s="134" t="s">
        <v>445</v>
      </c>
    </row>
    <row r="45" spans="1:4" ht="14.65" thickBot="1" x14ac:dyDescent="0.5">
      <c r="A45" s="133" t="s">
        <v>163</v>
      </c>
      <c r="B45" s="133" t="s">
        <v>164</v>
      </c>
      <c r="C45" t="s">
        <v>483</v>
      </c>
      <c r="D45" s="134" t="s">
        <v>434</v>
      </c>
    </row>
    <row r="46" spans="1:4" ht="14.65" thickBot="1" x14ac:dyDescent="0.5">
      <c r="A46" s="133" t="s">
        <v>165</v>
      </c>
      <c r="B46" s="133" t="s">
        <v>166</v>
      </c>
      <c r="C46" t="s">
        <v>483</v>
      </c>
      <c r="D46" s="134" t="s">
        <v>446</v>
      </c>
    </row>
    <row r="47" spans="1:4" ht="14.65" thickBot="1" x14ac:dyDescent="0.5">
      <c r="A47" s="133" t="s">
        <v>168</v>
      </c>
      <c r="B47" s="133" t="s">
        <v>169</v>
      </c>
      <c r="C47" t="s">
        <v>483</v>
      </c>
      <c r="D47" s="134" t="s">
        <v>447</v>
      </c>
    </row>
    <row r="48" spans="1:4" ht="14.65" thickBot="1" x14ac:dyDescent="0.5">
      <c r="A48" s="133" t="s">
        <v>170</v>
      </c>
      <c r="B48" s="133" t="s">
        <v>171</v>
      </c>
      <c r="C48" t="s">
        <v>483</v>
      </c>
      <c r="D48" s="134" t="s">
        <v>448</v>
      </c>
    </row>
    <row r="49" spans="1:4" ht="14.65" thickBot="1" x14ac:dyDescent="0.5">
      <c r="A49" s="133" t="s">
        <v>172</v>
      </c>
      <c r="B49" s="133" t="s">
        <v>173</v>
      </c>
      <c r="C49" t="s">
        <v>483</v>
      </c>
      <c r="D49" s="134" t="s">
        <v>448</v>
      </c>
    </row>
    <row r="50" spans="1:4" ht="14.65" thickBot="1" x14ac:dyDescent="0.5">
      <c r="A50" s="133" t="s">
        <v>449</v>
      </c>
      <c r="B50" s="133" t="s">
        <v>450</v>
      </c>
      <c r="C50" t="s">
        <v>483</v>
      </c>
      <c r="D50" s="134" t="s">
        <v>451</v>
      </c>
    </row>
    <row r="51" spans="1:4" ht="14.65" thickBot="1" x14ac:dyDescent="0.5">
      <c r="A51" s="133" t="s">
        <v>452</v>
      </c>
      <c r="B51" s="133" t="s">
        <v>453</v>
      </c>
      <c r="C51" t="s">
        <v>483</v>
      </c>
      <c r="D51" s="134" t="s">
        <v>454</v>
      </c>
    </row>
    <row r="52" spans="1:4" ht="14.65" thickBot="1" x14ac:dyDescent="0.5">
      <c r="A52" s="133" t="s">
        <v>455</v>
      </c>
      <c r="B52" s="133" t="s">
        <v>177</v>
      </c>
      <c r="C52" t="s">
        <v>483</v>
      </c>
      <c r="D52" s="134" t="s">
        <v>456</v>
      </c>
    </row>
    <row r="53" spans="1:4" ht="43.15" thickBot="1" x14ac:dyDescent="0.5">
      <c r="A53" s="133" t="s">
        <v>457</v>
      </c>
      <c r="B53" s="133" t="s">
        <v>179</v>
      </c>
      <c r="C53" t="s">
        <v>483</v>
      </c>
      <c r="D53" s="134" t="s">
        <v>458</v>
      </c>
    </row>
    <row r="54" spans="1:4" ht="14.65" thickBot="1" x14ac:dyDescent="0.5">
      <c r="A54" s="133" t="s">
        <v>459</v>
      </c>
      <c r="B54" s="133" t="s">
        <v>460</v>
      </c>
      <c r="C54" t="s">
        <v>483</v>
      </c>
      <c r="D54" s="134" t="s">
        <v>461</v>
      </c>
    </row>
    <row r="55" spans="1:4" ht="14.65" thickBot="1" x14ac:dyDescent="0.5">
      <c r="A55" s="133" t="s">
        <v>462</v>
      </c>
      <c r="B55" s="133" t="s">
        <v>184</v>
      </c>
      <c r="C55" t="s">
        <v>483</v>
      </c>
      <c r="D55" s="134" t="s">
        <v>463</v>
      </c>
    </row>
    <row r="56" spans="1:4" ht="14.65" thickBot="1" x14ac:dyDescent="0.5">
      <c r="A56" s="133" t="s">
        <v>464</v>
      </c>
      <c r="B56" s="133" t="s">
        <v>186</v>
      </c>
      <c r="C56" t="s">
        <v>483</v>
      </c>
      <c r="D56" s="134" t="s">
        <v>465</v>
      </c>
    </row>
    <row r="57" spans="1:4" ht="14.65" thickBot="1" x14ac:dyDescent="0.5">
      <c r="A57" s="133" t="s">
        <v>466</v>
      </c>
      <c r="B57" s="133" t="s">
        <v>188</v>
      </c>
      <c r="C57" t="s">
        <v>483</v>
      </c>
      <c r="D57" s="134" t="s">
        <v>467</v>
      </c>
    </row>
    <row r="58" spans="1:4" ht="14.65" thickBot="1" x14ac:dyDescent="0.5">
      <c r="A58" s="133" t="s">
        <v>468</v>
      </c>
      <c r="B58" s="133" t="s">
        <v>469</v>
      </c>
      <c r="C58" t="s">
        <v>483</v>
      </c>
      <c r="D58" s="134" t="s">
        <v>470</v>
      </c>
    </row>
    <row r="59" spans="1:4" ht="14.65" thickBot="1" x14ac:dyDescent="0.5">
      <c r="A59" s="133" t="s">
        <v>471</v>
      </c>
      <c r="B59" s="133" t="s">
        <v>189</v>
      </c>
      <c r="C59" t="s">
        <v>483</v>
      </c>
      <c r="D59" s="134" t="s">
        <v>472</v>
      </c>
    </row>
    <row r="60" spans="1:4" ht="43.15" thickBot="1" x14ac:dyDescent="0.5">
      <c r="A60" s="133" t="s">
        <v>473</v>
      </c>
      <c r="B60" s="133" t="s">
        <v>474</v>
      </c>
      <c r="C60" t="s">
        <v>483</v>
      </c>
      <c r="D60" s="134" t="s">
        <v>475</v>
      </c>
    </row>
    <row r="61" spans="1:4" ht="28.9" thickBot="1" x14ac:dyDescent="0.5">
      <c r="A61" s="133" t="s">
        <v>476</v>
      </c>
      <c r="B61" s="133" t="s">
        <v>192</v>
      </c>
      <c r="C61" t="s">
        <v>483</v>
      </c>
      <c r="D61" s="134" t="s">
        <v>477</v>
      </c>
    </row>
    <row r="62" spans="1:4" ht="14.65" thickBot="1" x14ac:dyDescent="0.5">
      <c r="A62" s="133" t="s">
        <v>478</v>
      </c>
      <c r="B62" s="133" t="s">
        <v>194</v>
      </c>
      <c r="C62" t="s">
        <v>483</v>
      </c>
      <c r="D62" s="134" t="s">
        <v>479</v>
      </c>
    </row>
    <row r="63" spans="1:4" ht="28.5" x14ac:dyDescent="0.45">
      <c r="A63" s="135" t="s">
        <v>480</v>
      </c>
      <c r="B63" s="135" t="s">
        <v>196</v>
      </c>
      <c r="C63" t="s">
        <v>483</v>
      </c>
      <c r="D63" s="136" t="s">
        <v>481</v>
      </c>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D2F60FCEA8D44F804C01B418AA731A" ma:contentTypeVersion="12" ma:contentTypeDescription="Create a new document." ma:contentTypeScope="" ma:versionID="feaeba06cc626e9f19985d4ac8b56f59">
  <xsd:schema xmlns:xsd="http://www.w3.org/2001/XMLSchema" xmlns:xs="http://www.w3.org/2001/XMLSchema" xmlns:p="http://schemas.microsoft.com/office/2006/metadata/properties" xmlns:ns2="9cb8abba-b7b1-4314-b24e-00b8d059a947" xmlns:ns3="480fac2c-3055-4e70-af41-2f78bbb5735f" targetNamespace="http://schemas.microsoft.com/office/2006/metadata/properties" ma:root="true" ma:fieldsID="117a26208f0e7b32e10ef1c0996137f6" ns2:_="" ns3:_="">
    <xsd:import namespace="9cb8abba-b7b1-4314-b24e-00b8d059a947"/>
    <xsd:import namespace="480fac2c-3055-4e70-af41-2f78bbb5735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ServiceDateTaken" minOccurs="0"/>
                <xsd:element ref="ns2:MediaLengthInSeconds" minOccurs="0"/>
                <xsd:element ref="ns2:Purpos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b8abba-b7b1-4314-b24e-00b8d059a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Purpose" ma:index="15" nillable="true" ma:displayName="Purpose" ma:description="This folder is to be used for working on updating/creating procedure documents" ma:format="Dropdown" ma:internalName="Purpose">
      <xsd:simpleType>
        <xsd:restriction base="dms:Text">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a33bb0e-6def-4902-8262-b7651a8fe8c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80fac2c-3055-4e70-af41-2f78bbb5735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37c17e2-0ef5-43d1-8090-99411d64fcac}" ma:internalName="TaxCatchAll" ma:showField="CatchAllData" ma:web="480fac2c-3055-4e70-af41-2f78bbb5735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rpose xmlns="9cb8abba-b7b1-4314-b24e-00b8d059a947" xsi:nil="true"/>
    <TaxCatchAll xmlns="480fac2c-3055-4e70-af41-2f78bbb5735f" xsi:nil="true"/>
    <lcf76f155ced4ddcb4097134ff3c332f xmlns="9cb8abba-b7b1-4314-b24e-00b8d059a94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3889310-9C14-4F5D-8C8F-021461FE7F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b8abba-b7b1-4314-b24e-00b8d059a947"/>
    <ds:schemaRef ds:uri="480fac2c-3055-4e70-af41-2f78bbb573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332CE3-D634-4D58-863E-62B716EA87B1}">
  <ds:schemaRefs>
    <ds:schemaRef ds:uri="http://schemas.microsoft.com/sharepoint/v3/contenttype/forms"/>
  </ds:schemaRefs>
</ds:datastoreItem>
</file>

<file path=customXml/itemProps3.xml><?xml version="1.0" encoding="utf-8"?>
<ds:datastoreItem xmlns:ds="http://schemas.openxmlformats.org/officeDocument/2006/customXml" ds:itemID="{D1267FE8-267E-4CEB-9DE4-882C71C8D8A3}">
  <ds:schemaRefs>
    <ds:schemaRef ds:uri="http://schemas.microsoft.com/office/2006/metadata/properties"/>
    <ds:schemaRef ds:uri="http://purl.org/dc/elements/1.1/"/>
    <ds:schemaRef ds:uri="9cb8abba-b7b1-4314-b24e-00b8d059a947"/>
    <ds:schemaRef ds:uri="http://purl.org/dc/dcmitype/"/>
    <ds:schemaRef ds:uri="http://www.w3.org/XML/1998/namespace"/>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480fac2c-3055-4e70-af41-2f78bbb5735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10</vt:i4>
      </vt:variant>
    </vt:vector>
  </HeadingPairs>
  <TitlesOfParts>
    <vt:vector size="10" baseType="lpstr">
      <vt:lpstr>Supplier Data</vt:lpstr>
      <vt:lpstr>Supplier Instructions</vt:lpstr>
      <vt:lpstr>General Req. - Supplier</vt:lpstr>
      <vt:lpstr>General Req. - Component</vt:lpstr>
      <vt:lpstr>Additional Req. - Supplier</vt:lpstr>
      <vt:lpstr>Additional Req. - Component</vt:lpstr>
      <vt:lpstr>User Manual</vt:lpstr>
      <vt:lpstr>Revision Record</vt:lpstr>
      <vt:lpstr>SSR to ISO27001 Conversion</vt:lpstr>
      <vt:lpstr>CSR to ISO27001 Conversion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Lukasz Kister</dc:creator>
  <cp:keywords/>
  <dc:description/>
  <cp:lastModifiedBy>Małgorzata Kessler</cp:lastModifiedBy>
  <cp:revision/>
  <dcterms:created xsi:type="dcterms:W3CDTF">2022-07-12T10:01:09Z</dcterms:created>
  <dcterms:modified xsi:type="dcterms:W3CDTF">2026-04-07T09:00:30Z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52fbdd7-159b-43f3-9fb9-7416d710b5ef_Enabled">
    <vt:lpwstr>true</vt:lpwstr>
  </property>
  <property fmtid="{D5CDD505-2E9C-101B-9397-08002B2CF9AE}" pid="3" name="MSIP_Label_052fbdd7-159b-43f3-9fb9-7416d710b5ef_SetDate">
    <vt:lpwstr>2022-07-12T10:29:56Z</vt:lpwstr>
  </property>
  <property fmtid="{D5CDD505-2E9C-101B-9397-08002B2CF9AE}" pid="4" name="MSIP_Label_052fbdd7-159b-43f3-9fb9-7416d710b5ef_Method">
    <vt:lpwstr>Privileged</vt:lpwstr>
  </property>
  <property fmtid="{D5CDD505-2E9C-101B-9397-08002B2CF9AE}" pid="5" name="MSIP_Label_052fbdd7-159b-43f3-9fb9-7416d710b5ef_Name">
    <vt:lpwstr>Unrestricted</vt:lpwstr>
  </property>
  <property fmtid="{D5CDD505-2E9C-101B-9397-08002B2CF9AE}" pid="6" name="MSIP_Label_052fbdd7-159b-43f3-9fb9-7416d710b5ef_SiteId">
    <vt:lpwstr>9ad0fca6-569f-4932-b35f-593f6e9deb96</vt:lpwstr>
  </property>
  <property fmtid="{D5CDD505-2E9C-101B-9397-08002B2CF9AE}" pid="7" name="MSIP_Label_052fbdd7-159b-43f3-9fb9-7416d710b5ef_ActionId">
    <vt:lpwstr>d7d9db2c-9ae4-498d-be44-0000eb9b7845</vt:lpwstr>
  </property>
  <property fmtid="{D5CDD505-2E9C-101B-9397-08002B2CF9AE}" pid="8" name="MSIP_Label_052fbdd7-159b-43f3-9fb9-7416d710b5ef_ContentBits">
    <vt:lpwstr>0</vt:lpwstr>
  </property>
  <property fmtid="{D5CDD505-2E9C-101B-9397-08002B2CF9AE}" pid="9" name="ContentTypeId">
    <vt:lpwstr>0x010100CED2F60FCEA8D44F804C01B418AA731A</vt:lpwstr>
  </property>
  <property fmtid="{D5CDD505-2E9C-101B-9397-08002B2CF9AE}" pid="10" name="MediaServiceImageTags">
    <vt:lpwstr/>
  </property>
</Properties>
</file>